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-15" windowWidth="20730" windowHeight="11760" tabRatio="996" firstSheet="7" activeTab="7"/>
  </bookViews>
  <sheets>
    <sheet name="Master Financial Sheet" sheetId="1" r:id="rId1"/>
    <sheet name="Public Education and Outreach" sheetId="3" r:id="rId2"/>
    <sheet name="Public Participation" sheetId="4" r:id="rId3"/>
    <sheet name="IDDE" sheetId="5" r:id="rId4"/>
    <sheet name="Construction Site Control" sheetId="6" r:id="rId5"/>
    <sheet name="Post Construction Site Control" sheetId="7" r:id="rId6"/>
    <sheet name="Good Housekeeping" sheetId="2" r:id="rId7"/>
    <sheet name="Miscellaneous" sheetId="8" r:id="rId8"/>
  </sheets>
  <calcPr calcId="162912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8" i="4"/>
  <c r="E77" i="5"/>
  <c r="E75" i="5"/>
  <c r="E73" i="5"/>
  <c r="E22" i="6"/>
  <c r="E20" i="6"/>
  <c r="E18" i="6"/>
  <c r="E42" i="7"/>
  <c r="E44" i="7"/>
  <c r="E46" i="7"/>
  <c r="E66" i="2"/>
  <c r="E68" i="2"/>
  <c r="E70" i="2"/>
  <c r="E68" i="8"/>
  <c r="E66" i="8"/>
  <c r="E64" i="8"/>
  <c r="C28" i="1"/>
  <c r="D28" i="1"/>
  <c r="B28" i="1"/>
  <c r="E71" i="5"/>
  <c r="D27" i="1"/>
  <c r="C27" i="1"/>
  <c r="D26" i="1"/>
  <c r="C26" i="1"/>
  <c r="E10" i="3"/>
  <c r="B26" i="1"/>
  <c r="B27" i="1"/>
  <c r="B29" i="1"/>
  <c r="B30" i="1"/>
  <c r="B31" i="1"/>
  <c r="B32" i="1"/>
  <c r="B13" i="1"/>
  <c r="D29" i="1"/>
  <c r="D30" i="1"/>
  <c r="D31" i="1"/>
  <c r="D32" i="1"/>
  <c r="B15" i="1"/>
  <c r="C29" i="1"/>
  <c r="C30" i="1"/>
  <c r="C31" i="1"/>
  <c r="C32" i="1"/>
  <c r="B14" i="1"/>
  <c r="E62" i="8"/>
  <c r="B10" i="1"/>
  <c r="B2" i="1"/>
  <c r="E6" i="4"/>
  <c r="B3" i="1"/>
  <c r="B4" i="1"/>
  <c r="E16" i="6"/>
  <c r="B5" i="1"/>
  <c r="E40" i="7"/>
  <c r="B6" i="1"/>
  <c r="E64" i="2"/>
  <c r="B7" i="1"/>
  <c r="B16" i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" i="6"/>
  <c r="A4" i="6"/>
  <c r="A5" i="6"/>
  <c r="A6" i="6"/>
  <c r="A7" i="6"/>
  <c r="A8" i="6"/>
  <c r="A9" i="6"/>
  <c r="A10" i="6"/>
  <c r="A11" i="6"/>
  <c r="A12" i="6"/>
  <c r="A13" i="6"/>
  <c r="A14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3" i="4"/>
  <c r="A4" i="4"/>
  <c r="A3" i="3"/>
  <c r="A4" i="3"/>
  <c r="A5" i="3"/>
  <c r="A6" i="3"/>
  <c r="A7" i="3"/>
  <c r="A8" i="3"/>
</calcChain>
</file>

<file path=xl/sharedStrings.xml><?xml version="1.0" encoding="utf-8"?>
<sst xmlns="http://schemas.openxmlformats.org/spreadsheetml/2006/main" count="856" uniqueCount="419">
  <si>
    <t>Control Measure</t>
  </si>
  <si>
    <t xml:space="preserve">Estimated Complete Cost  </t>
  </si>
  <si>
    <t>Public Education and Outreach</t>
  </si>
  <si>
    <t>KEY:</t>
  </si>
  <si>
    <t>Public Involvement and Participation</t>
  </si>
  <si>
    <t>Yearly</t>
  </si>
  <si>
    <t>No. = Reference Number</t>
  </si>
  <si>
    <t>Illicic Discharge Detection and Elimination Program</t>
  </si>
  <si>
    <t>Once</t>
  </si>
  <si>
    <t xml:space="preserve">BMP/Admin = Is the requirement completed with either a BMP or Administrative work </t>
  </si>
  <si>
    <t>Construction Site Stormwater Runoff Control</t>
  </si>
  <si>
    <t>As Needed</t>
  </si>
  <si>
    <t xml:space="preserve">X Requirement = The short name for a requirement </t>
  </si>
  <si>
    <t>Post Construction Stormwater Management</t>
  </si>
  <si>
    <t>Requirement = Section in the 2014 MS4 permit draft</t>
  </si>
  <si>
    <t>Good Housekeeping</t>
  </si>
  <si>
    <t xml:space="preserve">Cost = Cost of completing the requirement </t>
  </si>
  <si>
    <t>Justification = List of methods used to complete the requirement, as well supporting data from sources</t>
  </si>
  <si>
    <t>Non-Control Measure</t>
  </si>
  <si>
    <t>In Place (Y/N) = Is the requirement listed currently in place</t>
  </si>
  <si>
    <t>Miscellaneous</t>
  </si>
  <si>
    <t>Totals</t>
  </si>
  <si>
    <t>Estimated Annual Costs</t>
  </si>
  <si>
    <t>Estimated One-time Costs</t>
  </si>
  <si>
    <t>Estimated Intermittent Costs</t>
  </si>
  <si>
    <t>Grand Total</t>
  </si>
  <si>
    <t>Annual</t>
  </si>
  <si>
    <t>One-time</t>
  </si>
  <si>
    <t>Intermittent</t>
  </si>
  <si>
    <t>No.</t>
  </si>
  <si>
    <t>BMP/Admin</t>
  </si>
  <si>
    <t>Public Education and Outreach Requirement</t>
  </si>
  <si>
    <t>Reference</t>
  </si>
  <si>
    <t>Cost</t>
  </si>
  <si>
    <t>Justification</t>
  </si>
  <si>
    <t>In Place (Y/N)</t>
  </si>
  <si>
    <t>Admin</t>
  </si>
  <si>
    <t>Continue public education program required by 2003 permit</t>
  </si>
  <si>
    <t>2.3.2 a</t>
  </si>
  <si>
    <t>*Define goals, express specific messages define audience for each message </t>
  </si>
  <si>
    <t>*Identify parties responsible for each message</t>
  </si>
  <si>
    <t>*Develop and send out two separate messages for each of 4 different audiences</t>
  </si>
  <si>
    <t>2.3.2 c</t>
  </si>
  <si>
    <t>*Show evidence that messages are achieving results</t>
  </si>
  <si>
    <t>2.3.2 e</t>
  </si>
  <si>
    <t>*Identify method used to evaluate effectiveness of messages</t>
  </si>
  <si>
    <t>*Put in annual report the methods of distribution and methods to assess effectiveness</t>
  </si>
  <si>
    <t>2.3.2 g</t>
  </si>
  <si>
    <t>Total</t>
  </si>
  <si>
    <t>Public Involvement and Participation Requirement</t>
  </si>
  <si>
    <t>*Comply with state public Notice requirements</t>
  </si>
  <si>
    <t>2.3.3 a</t>
  </si>
  <si>
    <t>Provide annual opportunity for public to particpate in review and implementation of SWMP</t>
  </si>
  <si>
    <t>2.3.3 b</t>
  </si>
  <si>
    <t>*Put in annual report these public participation activities</t>
  </si>
  <si>
    <t>2.3.3 c</t>
  </si>
  <si>
    <t>Illicit Discharge Detection and Elimination Requirement</t>
  </si>
  <si>
    <t>BMP</t>
  </si>
  <si>
    <t>*Eliminate any illicit discharge to the stormwater system as expeditiously as possible</t>
  </si>
  <si>
    <t>2.3.4.2</t>
  </si>
  <si>
    <t>*Identify who is responsible for any such discharges</t>
  </si>
  <si>
    <t>*If elimination takes more than 60 days, establish an expeditious schedule for elimination</t>
  </si>
  <si>
    <t>*If more than 60 days, report  dates of identification and schedules in annual report</t>
  </si>
  <si>
    <t>Implement measures to control non-stormwater discharges if they add significant pollution</t>
  </si>
  <si>
    <t>2.3.4.3</t>
  </si>
  <si>
    <t>*Identify all known locations where SSOs have discharged to the MS4 in last 5 years</t>
  </si>
  <si>
    <t>2.3.4.4 b</t>
  </si>
  <si>
    <t>*For each such SSO discharge, include date and time, location, volume, suspected cause</t>
  </si>
  <si>
    <t>*Also include whether each entered any surface water and what corrective actions were taken</t>
  </si>
  <si>
    <t>*Also include corrective measuires planned and implementation schedule</t>
  </si>
  <si>
    <t>*Maintain the SSO inventory as part of the SWMP and the Annual Reports</t>
  </si>
  <si>
    <t>*Provide oral and written notice to EPA and MassDEP for any SSO occurrence</t>
  </si>
  <si>
    <t>2.3.4.4 c</t>
  </si>
  <si>
    <t>*Develop an inventory of each MS4 outfall, including location, interconnections, and condition (different only in that it requires the condition of the outfall)</t>
  </si>
  <si>
    <t>2.3.4.5</t>
  </si>
  <si>
    <t>*Update inventory annually to include monitoring program</t>
  </si>
  <si>
    <t>2.3.4.5 b</t>
  </si>
  <si>
    <t>*Physically label all MS4 outfall pipes </t>
  </si>
  <si>
    <t>*For each outfall list unique identifier, receiving water, date of most recent inspection</t>
  </si>
  <si>
    <t>2.3.4.5 c</t>
  </si>
  <si>
    <t>*Also include dimensions, shape, material, physical condition and indicators of non-SW discharges </t>
  </si>
  <si>
    <t>*Revise existing map of stormwater system within 2 years of effective date of the permit</t>
  </si>
  <si>
    <t>2.3.4.6</t>
  </si>
  <si>
    <t xml:space="preserve">BMP </t>
  </si>
  <si>
    <t>*Map shall include all outfalls, pipes, manholes, catch basins, interconnections, open channels</t>
  </si>
  <si>
    <t>2.3.4.6 a i</t>
  </si>
  <si>
    <t>*Also include  all municipally-owned BMPs (e.g., retention basins, oil/water separatrors, etc.)</t>
  </si>
  <si>
    <t>*Also include catchment delination and all waters  listed on the 303(d) or 305 (b) list</t>
  </si>
  <si>
    <t>*Also include municipal sanitary  sewers or combined sewer systems</t>
  </si>
  <si>
    <t>2.3.4.6 a ii</t>
  </si>
  <si>
    <t>*Include various recommended elements</t>
  </si>
  <si>
    <t>2.3.4.6 a iii</t>
  </si>
  <si>
    <t>*Update the map to reflect newly discovered information and corrections or modifications</t>
  </si>
  <si>
    <t>2.3.4.6 b</t>
  </si>
  <si>
    <t>*Report on the progess toward completion of the map in each annual report</t>
  </si>
  <si>
    <t>2.3.4.6 c</t>
  </si>
  <si>
    <t>*Write an Illicit Discharge Detection and Elimination  (IDDE) program document (Discrete, specifically mentions the document must be written out)</t>
  </si>
  <si>
    <t>2.3.4.7</t>
  </si>
  <si>
    <t>Adopt an IDDE ordinance</t>
  </si>
  <si>
    <t>2.3.4.7 a</t>
  </si>
  <si>
    <t>*Program shall clearly identify IDDE resposibilites and provide description of areas of responsibility</t>
  </si>
  <si>
    <t>2.3.4.7 b</t>
  </si>
  <si>
    <t>*Assess and priority rank each catchment into one of 4 possible categories (soupped up from previous "priority" mark in 2003)</t>
  </si>
  <si>
    <t>2.3.4.7 c  i</t>
  </si>
  <si>
    <t>*Priority rank each catchment within each category (except those "excluded") using 8 factors (soupped up from previous "priority" mark in 2003)</t>
  </si>
  <si>
    <t>2.3.4.7 c  ii</t>
  </si>
  <si>
    <t>*Gather all information needed for the 8 screening factors (e.g., industrial areas &gt; 40 years old)</t>
  </si>
  <si>
    <t>*Complete ranking using exisitng information within 1 year; update in annual report </t>
  </si>
  <si>
    <t>2.3.4.7 c iii</t>
  </si>
  <si>
    <t>*In annual report include summary of evidence of known/suspected illict discharges by catchment</t>
  </si>
  <si>
    <t>*Also incldue corrective measures and schedule for correcting each illict discharge</t>
  </si>
  <si>
    <t>*Develop written procedure for screening and sampling of outfalls</t>
  </si>
  <si>
    <t>2.3.4.7 d</t>
  </si>
  <si>
    <t>*Include procedures for sample collection, use of field kits and storage and conveyance of samples</t>
  </si>
  <si>
    <t>2.3.4.7 d i</t>
  </si>
  <si>
    <t>*If outfall is inaccessible, report the first accessible upstream structure</t>
  </si>
  <si>
    <t>2.3.4.7 d ii</t>
  </si>
  <si>
    <t>*Perform dry weather screening when and how prescribed; identify in annual report any followup needed</t>
  </si>
  <si>
    <t>2.3.4.7 d iii</t>
  </si>
  <si>
    <t>*Perform wet weather screening when and how prescribed</t>
  </si>
  <si>
    <t>2.3.4.7 d iv</t>
  </si>
  <si>
    <t>*Sample at minimum for 7 listed factors</t>
  </si>
  <si>
    <t>2.3.4.7 d v</t>
  </si>
  <si>
    <t>*Catchments with specified septic or other results shall be listed as "High Priority" catchments</t>
  </si>
  <si>
    <t>2.3.4.7 d vi</t>
  </si>
  <si>
    <t>*Develop written Catchment Investigation Procedure including review of maps and historic records</t>
  </si>
  <si>
    <t>2.3.4.7 e</t>
  </si>
  <si>
    <t>*Also include manhole investigation methodology and procedures to confirm sources of illict discharges</t>
  </si>
  <si>
    <t>*For each catchment review sanitary sewer and storm sewer construction plans; prior work on either</t>
  </si>
  <si>
    <t>2.3.4.7 e i</t>
  </si>
  <si>
    <t>*Also review Health department records for septic system or sanitary sewer system failures or complaints</t>
  </si>
  <si>
    <t>*Identify and record any of the 12 Sytem Vulnerabiluity Factors (e.g., infrastructure &gt; 40 years old)</t>
  </si>
  <si>
    <t>*Document and annually report presence or absence of the 12 System Vulnerability Factors for each catchment</t>
  </si>
  <si>
    <t>*Include these required elements of written manhole investigation and catchment investigation procedures</t>
  </si>
  <si>
    <t>2.3.4.7 e ii</t>
  </si>
  <si>
    <t>*Include these required elements in written dry weather investigation procedure</t>
  </si>
  <si>
    <t>2.3.4.7 e ii a</t>
  </si>
  <si>
    <t>*Include these required elements in written wet weather investigation procedure</t>
  </si>
  <si>
    <t>2.3.4.7 e ii b</t>
  </si>
  <si>
    <t>*Develop procedures to isolate and confirm illict sources (e.g., dye testing, smoke testing, caulk dams, etc)</t>
  </si>
  <si>
    <t>2.3.4.7 e iii</t>
  </si>
  <si>
    <t>*In annual report, for each illiict source list the location, its source, description of the discharge</t>
  </si>
  <si>
    <t>2.3.4.7 f</t>
  </si>
  <si>
    <t>*Also list date and method of discovery, date of elimination, mitigation or enforcement action</t>
  </si>
  <si>
    <t>*And estimate volume of flow reduced</t>
  </si>
  <si>
    <t>*One year after  illict discharge removal, perform confirmatory screening; wet, dry or both</t>
  </si>
  <si>
    <t>*Schedule follow up screening  within 5 years after confirmatory screening</t>
  </si>
  <si>
    <t>2.3.4.7 g</t>
  </si>
  <si>
    <t>*Develop and implement procedures to prevent illicit discharges and SSOs</t>
  </si>
  <si>
    <t>2.3.4.7 h</t>
  </si>
  <si>
    <t>*Complete and report dry weather screening and sampling of High and Low Priority outfalls within 3 years</t>
  </si>
  <si>
    <t>2.3.4.8 a</t>
  </si>
  <si>
    <t>*"All data shall be reported in each annual report . . ."</t>
  </si>
  <si>
    <t>*Begin implementation of 2.3.4.7 d work no later than 15 months </t>
  </si>
  <si>
    <t>2.3.4.8 b</t>
  </si>
  <si>
    <t>*Implement and report Catchment Investigation Procedure in every catchment . . .</t>
  </si>
  <si>
    <t>2.3.4.8 c</t>
  </si>
  <si>
    <t>*In a minimum of 80% of the MS4 area servced by Problem Catchments within 3 years and 100% within 5 years</t>
  </si>
  <si>
    <t>2.3.4.8 c i</t>
  </si>
  <si>
    <t>*For all catchments where  sampling indicates sewer input within 5 years </t>
  </si>
  <si>
    <t>2.3.4.8 c ii</t>
  </si>
  <si>
    <t>*In 40% of all area served by  all MS4 catchments within 5 years and in 100% of 4 area in 10 years</t>
  </si>
  <si>
    <t>2.3.4.8 c iii</t>
  </si>
  <si>
    <t>*Track progress toward these milestones in each annual report</t>
  </si>
  <si>
    <t>2.3.4.8 e</t>
  </si>
  <si>
    <t>*Define or describe indicators for tracking program success; demonstrate efforts to locate illict discharges</t>
  </si>
  <si>
    <t>2.3.4.9</t>
  </si>
  <si>
    <t>*Also include percent and area in acres evaluated; volume of sewage removed; place in annual report ( more detailed, 2003 only asks to measure progress)</t>
  </si>
  <si>
    <t>provide annual training to employees involved in IDDE program</t>
  </si>
  <si>
    <t>2.3.4.10</t>
  </si>
  <si>
    <t>*Include type and frequency of training in the annual report (2003 -&gt; The program must include an employee training component)</t>
  </si>
  <si>
    <t>Construction Site Runoff Control Requirement</t>
  </si>
  <si>
    <t>*Continue to implement construction ordinance work from 2003 permit; expand to include 1 acre or more</t>
  </si>
  <si>
    <t>2.3.5 a</t>
  </si>
  <si>
    <t>Develop and implement a construction site runoff program</t>
  </si>
  <si>
    <t>2.3.5 c</t>
  </si>
  <si>
    <t>An ordinance that requires sediment and erosions controls and for other wastes at construction sites</t>
  </si>
  <si>
    <t>2.3.5 c i</t>
  </si>
  <si>
    <t>Adopt written procedures for inspections and enforcement of the ordinance within 1 year (2003 -&gt; (g.) Procedures for inspections and enforcement of control measures at construction sites.)</t>
  </si>
  <si>
    <t>2.3.5 c ii</t>
  </si>
  <si>
    <t>*Document the procedures and responsibilites to implement in the SWMP </t>
  </si>
  <si>
    <t>*Include requirements for site operators to implement BMPs (e.g., reduce disturbed area, protect slopes, etc.)</t>
  </si>
  <si>
    <t>2.3.5 c iii</t>
  </si>
  <si>
    <t>*Include requirements for site operators to control other wastes</t>
  </si>
  <si>
    <t>2.3.5 c iv</t>
  </si>
  <si>
    <t>*Develop written procedures for site plan review and inspection and enforcement within 1 year (003 -&gt; nearly same, now has time requirement)</t>
  </si>
  <si>
    <t>2.3.5 c v</t>
  </si>
  <si>
    <t>*Include pre-construction review, consideration for protection of water quality impacts,  LID components</t>
  </si>
  <si>
    <t>*And receipt of information from the public, inspections during and after BMP installation (now covers post construction)</t>
  </si>
  <si>
    <t>*And "qualifications necessary to perform the inspections" </t>
  </si>
  <si>
    <t>*And procedure for tracking the number of site reveiws, inspections and enforcement actions</t>
  </si>
  <si>
    <t>*All to be included in the annual report</t>
  </si>
  <si>
    <t>Post Construction Site Runoff Control Requirement</t>
  </si>
  <si>
    <t>*develop implement and enforce a post-construction SW program for new developments and redevelopments</t>
  </si>
  <si>
    <t>2.3.6 a</t>
  </si>
  <si>
    <t>*adopt or amend a local ordinance to control  projects that disturb an acre or more</t>
  </si>
  <si>
    <t>2.3.6 a ii</t>
  </si>
  <si>
    <t>*retain and/or treat first inch of runoff; where technically feasible do retention first</t>
  </si>
  <si>
    <t>2.3.6 a ii a</t>
  </si>
  <si>
    <t>*"from all impervious surfaces on site"</t>
  </si>
  <si>
    <t>*sites with soil contamination problems or at industrial sites shall not include any infiltration BMPs</t>
  </si>
  <si>
    <t>2.3.6 a ii b</t>
  </si>
  <si>
    <t>*infiltration systems near environmentally sensitive areas must include shutdown and containment systems</t>
  </si>
  <si>
    <t>2.3.6 a ii c</t>
  </si>
  <si>
    <t>*all BMPs must be constructed in accordance with the MA Sstormwater Handbook</t>
  </si>
  <si>
    <t>2.3.6 a ii d</t>
  </si>
  <si>
    <t>*this system shall include development of a long term O&amp;M plan to inspect and repair BMPs</t>
  </si>
  <si>
    <t>2.3.6 a ii e</t>
  </si>
  <si>
    <t>*systems shall be designed "to avoid disturbance of areas susceptible to erosion and sediment loss"</t>
  </si>
  <si>
    <t>2.3.6 a ii f</t>
  </si>
  <si>
    <t>*systems shall require submittal of as-built drawings that depict all on site controls</t>
  </si>
  <si>
    <t>2.3.6 a iii</t>
  </si>
  <si>
    <t>*shall have procedures to ensure O&amp;M, such as dedicated funds, escrow accounts or management contracts</t>
  </si>
  <si>
    <t>*may include annual self-certification program</t>
  </si>
  <si>
    <t>*annual report shall include measures that the permittee has done to meet these requirements</t>
  </si>
  <si>
    <t>*w/in 3 years document current street design and parking rules that affect creation of impervious cover</t>
  </si>
  <si>
    <t>2.3.6 b</t>
  </si>
  <si>
    <t>*shall be used by permittee to determine if changes "can be made to support low impact design options"</t>
  </si>
  <si>
    <t>*if changes can be made, assessment shall include recommendations and proposed schedules to adopt changes</t>
  </si>
  <si>
    <t>*permitee "shall implement all recommendations . . ."; assessment must be placed in the SWMP</t>
  </si>
  <si>
    <t>*annual report shall contain an update on this requirement, including any planned or completed changes </t>
  </si>
  <si>
    <t>*w/in 4 years assess local rules to determine feasibility of allowing green roofs, water harvesting and LID BMPs</t>
  </si>
  <si>
    <t>2.3.6 c</t>
  </si>
  <si>
    <t>*assessment shall indicate if and under what circumstances these practices are allowed</t>
  </si>
  <si>
    <t>*if practices not allowed, determine what hinders use of these practices and what changes can be made</t>
  </si>
  <si>
    <t>*provide a schedule of implementation of recommendations</t>
  </si>
  <si>
    <t>*"permittee shall implement all recommendations, in accordance with the schedules . . ."</t>
  </si>
  <si>
    <t>*estimate the annual increase or decrease in Impervious Area and Directly Connected Impervious Area</t>
  </si>
  <si>
    <t>2.3.6 d</t>
  </si>
  <si>
    <t>*tabulate results by sub-basins  delineated per 2.3.4.6 a I </t>
  </si>
  <si>
    <t>2.3.6 d i</t>
  </si>
  <si>
    <t>*must include conventional pavements, driveways, parking lots and rooftops</t>
  </si>
  <si>
    <t>*starting with second annual report, estimate each sub-basin added or removed each year </t>
  </si>
  <si>
    <t>2.3.6 d ii</t>
  </si>
  <si>
    <t>*break out those figures by development, redevelopment or retrofit by permitee, by others voluntarily</t>
  </si>
  <si>
    <t> *. . . or in compliance with the permittee's ordinances or bylaws</t>
  </si>
  <si>
    <t>*within 4 years  complete inventory and ranking of Municipal property suitable for modification or retrofit to . . .</t>
  </si>
  <si>
    <t>2.3.6 d iii</t>
  </si>
  <si>
    <t> *. . .reduce frequency, volume and pollutant loads of stormwater discharges by reduction of impervious area</t>
  </si>
  <si>
    <t>*shall include both  on site and off site  reduction of IA and DCIA (e.g., parking lots, buildings, etc)</t>
  </si>
  <si>
    <t>*also include existing rights-of-way, </t>
  </si>
  <si>
    <t>*for suitability the evaluation shall consider factors such as depth to water table; subsurface geology; access</t>
  </si>
  <si>
    <t>*priority ranking shall consider factors such as CIP schedules; current storm sewer level of service, etc.</t>
  </si>
  <si>
    <t>*starting with fifth year annual report, report on status of all such inventoried properties</t>
  </si>
  <si>
    <t>Pollution Prevention and Good HousekeepingRequirement</t>
  </si>
  <si>
    <t>*W/in 1 year develop or update written O&amp;M procedures for listed municipal facilites </t>
  </si>
  <si>
    <t>2.3.7 a i</t>
  </si>
  <si>
    <t>*w/in 1 year inventory all permitee owned facilites in these "good housekeeping" categories</t>
  </si>
  <si>
    <t>2.3.7 a ii</t>
  </si>
  <si>
    <t>*For Parks and Open Space: procedures to address the use, storage and minimization of pesticides, fertilizers, etc</t>
  </si>
  <si>
    <t>2.3.7 a ii a</t>
  </si>
  <si>
    <t>*to be reviewed annually and updated as necessary</t>
  </si>
  <si>
    <t>*evaluate lawn maintenance and landscaping activities to be protective of water quality</t>
  </si>
  <si>
    <t>*including reduced mowing, proper disposal of lawn clippings, use of drought resistant plantings</t>
  </si>
  <si>
    <t>*establish pet waste handling collection, disposal and signage at all parks and open spaces</t>
  </si>
  <si>
    <t>*establish procedures for schdeduled cleaning and suffucient number of trash containers</t>
  </si>
  <si>
    <t>*For Buildings and Facilities, such as  town offices, police and fire stations, municipal pools, etc</t>
  </si>
  <si>
    <t>2.3.7 a ii b</t>
  </si>
  <si>
    <t>*evaluate the use. Storgae and disposal of petroleum products and train employees on proper prodecures</t>
  </si>
  <si>
    <t>*ensure that spill prevention is in place and coordinate with fire department</t>
  </si>
  <si>
    <t>*develop management procedures for dumpsters and other waste management equipment</t>
  </si>
  <si>
    <t>*For Vehicles and Equipment: establish procedures for storage of permittee vehicles, including inside storage</t>
  </si>
  <si>
    <t>2.3.7 a ii c</t>
  </si>
  <si>
    <t>*establish procedures to ensure that vehicle wash water does not enter the SW system </t>
  </si>
  <si>
    <t>*evaluate fueling areas to minimize exposure</t>
  </si>
  <si>
    <t>*Infrastructure O&amp;M: w/in 1 year develop and implement procedures to take care for the MS4 system </t>
  </si>
  <si>
    <t>2.3.7 a iii a</t>
  </si>
  <si>
    <t>*optimize routine inspections (e.g., prioritize catch basins located near construction sites)</t>
  </si>
  <si>
    <t>2.3.7 a iii b</t>
  </si>
  <si>
    <t>*ensure that "no catch basin at anytime will be more than 50 percent full"</t>
  </si>
  <si>
    <t>*if more than 50% full during two routine cleanings, investigate the cause for excessive sediment loading </t>
  </si>
  <si>
    <t>*describe these actions in the annual report</t>
  </si>
  <si>
    <t>*document in annual report the plan for optimizing catch basin cleaning, inspections or scheduling</t>
  </si>
  <si>
    <t>*include metrics used to detrmine that the plan is optimal for the MS4</t>
  </si>
  <si>
    <t>*in each annual report list  the total number of catch basins, number inspected and/or cleaned</t>
  </si>
  <si>
    <t>*and "volume or mass of material removed from each catch basin draining to water quality limited waters"</t>
  </si>
  <si>
    <t>*and "total volume or mass of material removed from all catch basins"</t>
  </si>
  <si>
    <t>*Sweeping: develop and implement procedures for sweeping streets and municipal-owned lots</t>
  </si>
  <si>
    <t>2.3.7 a iii c</t>
  </si>
  <si>
    <t>*sweep all streets (rural exceptions apply) a minimum of once a year in the spring</t>
  </si>
  <si>
    <t>*procedures shall include more frequent sweeping of targeted area based on various listed criteria </t>
  </si>
  <si>
    <t>*criteria include inspections, pollutant loads, catch basin cleanings, land use, TMDL or impaired waters</t>
  </si>
  <si>
    <t>*Each annual report shall include number of miles cleaned and volume or mass of material removed</t>
  </si>
  <si>
    <t>*for rural exception areas, either sweep per usual or develop specific procedures and place in first annual report </t>
  </si>
  <si>
    <t>*properly store catch basin cleanings so they do not discharge to receiving waters</t>
  </si>
  <si>
    <t>2.3.7 a iii d</t>
  </si>
  <si>
    <t>*establish and implement procedures for winter road maintenance including storage of salt and sand</t>
  </si>
  <si>
    <t>2.3.7 a iii e</t>
  </si>
  <si>
    <t>*minimize use of sodium chloride and other salts; evaluate opportunities for alternative materials</t>
  </si>
  <si>
    <t>*ensure that snow is not disposed into surface waters</t>
  </si>
  <si>
    <t>*establish procedures for O&amp;M or all permitee-owned stormwater BMPs (e.g., swales, retention basins etc.)</t>
  </si>
  <si>
    <t>2.3.7 a iii f</t>
  </si>
  <si>
    <t>*inspect all such structures at least once annually</t>
  </si>
  <si>
    <t>*in annual report include status of work required in this part</t>
  </si>
  <si>
    <t>2.3.7 a iv</t>
  </si>
  <si>
    <t>*permittees shall keep a written record of all required activities</t>
  </si>
  <si>
    <t>2.3.7 a v</t>
  </si>
  <si>
    <t>*develop and fully implement a SWPPP for  each of the listed facililities no later than 2 years after effective date</t>
  </si>
  <si>
    <t>2.3.7 b</t>
  </si>
  <si>
    <t>*includes maintenance garages, public works yards, transfer stations, other waste handling facilities</t>
  </si>
  <si>
    <t>*Identify name and title of staff of the Pollution Prevention Team for each facility</t>
  </si>
  <si>
    <t>2.3.7 b ii a</t>
  </si>
  <si>
    <t>*for each facility: include map, description of activities, outfall locations, receiving waters and structural controls</t>
  </si>
  <si>
    <t>2.3.7 b ii b</t>
  </si>
  <si>
    <t>*select , sign, install and implement the following 9 control measures to prevent or reduce discharge of pollutants</t>
  </si>
  <si>
    <t>2.3.7 b ii c</t>
  </si>
  <si>
    <t>*take all reasonable measure to address quality of discharges that may not originate at the facility</t>
  </si>
  <si>
    <t>*for areas that dishcarge to impaired waters, identify the control measures to address that issue</t>
  </si>
  <si>
    <t>*SWPP Required Elements: Minimize or Prevent Exposure (e.g., move activities or materials under cover)</t>
  </si>
  <si>
    <t>2.3.7 d 1</t>
  </si>
  <si>
    <t>*Good Housekeeping</t>
  </si>
  <si>
    <t>2.3.7 d 2</t>
  </si>
  <si>
    <t>*Preventative Maintenance</t>
  </si>
  <si>
    <t>2.3.7 d 3</t>
  </si>
  <si>
    <t>*Spill Prevention and Response</t>
  </si>
  <si>
    <t>2.3.7 d 4</t>
  </si>
  <si>
    <t>*Erosion and Sediment Control</t>
  </si>
  <si>
    <t>2.3.7 d 5</t>
  </si>
  <si>
    <t>*Management of Runoff</t>
  </si>
  <si>
    <t>2.3.7 d 6</t>
  </si>
  <si>
    <t>*Salt Storage or Piles Containing Salt</t>
  </si>
  <si>
    <t>2.3.7 d 7</t>
  </si>
  <si>
    <t>*Employee Training; document training date, title and duration; attendees; subjects covered during training</t>
  </si>
  <si>
    <t>2.3.7 d 8</t>
  </si>
  <si>
    <t>*Maintenance of Control Measures</t>
  </si>
  <si>
    <t>*Inspect all areas exposed to stormwater and all stormwater control measures at least every calendar quarter</t>
  </si>
  <si>
    <t>2.3.7 b iii a</t>
  </si>
  <si>
    <t>*at least one inspection shall occur when a stormwater discharge is occurring</t>
  </si>
  <si>
    <t>*document the date, time, name of inspector, weather, any control measures needing maintenance or repair, etc</t>
  </si>
  <si>
    <t>*permitee shall repair or replace any control measures needing repair before the next anticipated storm event</t>
  </si>
  <si>
    <t>*shall report the findings from the Site inspections in the annual report</t>
  </si>
  <si>
    <t>*keep a written record of all required activities required in this section</t>
  </si>
  <si>
    <t>2.3.7 b iv</t>
  </si>
  <si>
    <t>Miscellaneous Requirement</t>
  </si>
  <si>
    <t>Submit an NOI</t>
  </si>
  <si>
    <t>1.7.1</t>
  </si>
  <si>
    <t>*Document engdangered species status (part of NOI)</t>
  </si>
  <si>
    <t>1.9.1</t>
  </si>
  <si>
    <t>*Implement measures to protect endangered species</t>
  </si>
  <si>
    <t>Document Historic Properties Observation (part of NOI)</t>
  </si>
  <si>
    <t>1.9.2</t>
  </si>
  <si>
    <t>*Describe effect of discharges on Historic properties</t>
  </si>
  <si>
    <t>*Report documents received re: such discharges</t>
  </si>
  <si>
    <t>*Provide results of Appendix D historic property screening </t>
  </si>
  <si>
    <t>Describe efforts to avoid or minimize impacts on such properties</t>
  </si>
  <si>
    <t>Develop a SWMP</t>
  </si>
  <si>
    <t>1.10</t>
  </si>
  <si>
    <t>Implement a SWMP</t>
  </si>
  <si>
    <t>*Update/modify SWMP</t>
  </si>
  <si>
    <t>Provide SWMP "immediately" to various agencies and public</t>
  </si>
  <si>
    <t>1.10.1</t>
  </si>
  <si>
    <t>*Post SWMP online</t>
  </si>
  <si>
    <t>Identify Names and titles of people implementing the SWMP</t>
  </si>
  <si>
    <t>1.10.2</t>
  </si>
  <si>
    <t>*Include status of 2003 permit requirements</t>
  </si>
  <si>
    <t>*List all receiving waterbodies, classifications, pollutants of concern</t>
  </si>
  <si>
    <t>*list all applicable TMDLs, WLAs</t>
  </si>
  <si>
    <t>*List all outfalls that discharge to each waterbody</t>
  </si>
  <si>
    <t>*list all public water sources that may be affected by SW discharges</t>
  </si>
  <si>
    <t>*List all interconnected MS4s and receiving waterbody</t>
  </si>
  <si>
    <t>*Include applicable TMDLs, WLAs and pollutants of concern</t>
  </si>
  <si>
    <t>*Document all new or increased discharges</t>
  </si>
  <si>
    <t>*Include map of separate storm sewer system (Map must be improved)</t>
  </si>
  <si>
    <t>List all discharges to impaired water and the response</t>
  </si>
  <si>
    <t>*Describe BMPs proposed to meet TMDL requirements</t>
  </si>
  <si>
    <t>For each BMP, list the milestone, timeframe and assessment measure</t>
  </si>
  <si>
    <t>*For each BMP, list person or department responsible for implementation</t>
  </si>
  <si>
    <t>*Describe BMPs proposed to meet impaired waters requirements</t>
  </si>
  <si>
    <t>Describe BMPs used to meet the 6 minumum control measures</t>
  </si>
  <si>
    <t>*List measures to avoid/minimize impacts to surface drinking waters</t>
  </si>
  <si>
    <t>*Ensure that discharges "do not cause or contribute"  to an exceedance of WQ standards  </t>
  </si>
  <si>
    <t>*For TMDL waters, meet requirements of Appendix F (NB: contains multiple add'l req'ts)</t>
  </si>
  <si>
    <t>2.1.1 b</t>
  </si>
  <si>
    <t>*For impaired waters meet requirements of Appendix H (NB: contains multiple add'l req'ts)</t>
  </si>
  <si>
    <t>2.1.1 c</t>
  </si>
  <si>
    <t xml:space="preserve">*For any exceedances of WQ standards to TMDL or impared waters, eliminate it within 60 days </t>
  </si>
  <si>
    <t>2.1.1 d</t>
  </si>
  <si>
    <t>*For any increased discharge, comply with  MassDEP's regulations at 314 CMR  4.04</t>
  </si>
  <si>
    <t>2.1.2 a</t>
  </si>
  <si>
    <t>*Demonstrate no net increase in pollutants for discharges to any 303 (d) or 305(b) water (previously only had to identify if 303 d)</t>
  </si>
  <si>
    <t>2.1.2 b</t>
  </si>
  <si>
    <t>*Identify all discharges to waters that are impaired or which have TMDLs (Both in SWMP and Annual report)</t>
  </si>
  <si>
    <t>2.2</t>
  </si>
  <si>
    <t>*Permittee shall annually self-evaluate and maintain the evaluation in its SWMP</t>
  </si>
  <si>
    <t>4.1 a</t>
  </si>
  <si>
    <t>*In evaluating the appropriateness of BMPs, permittees may add BMPs at any time </t>
  </si>
  <si>
    <t>4.1 b</t>
  </si>
  <si>
    <t>Subtracing or replacing BMPs may only be done in limited circumstances, after showing the BMP is ineffective</t>
  </si>
  <si>
    <t>*Each Annual shall include a brief explanation of any BMP modification</t>
  </si>
  <si>
    <t>EPA or MassDEP may require the permitte to add, modify, etc., any BMP to satisfy conditions of the permit</t>
  </si>
  <si>
    <t>4.1.c</t>
  </si>
  <si>
    <t>*The permittee shall keep all record required by this permit for at least five years</t>
  </si>
  <si>
    <t>4.2 a</t>
  </si>
  <si>
    <t>*"Records" includes "information used in the development of any written program . . . monitoring results, etc."</t>
  </si>
  <si>
    <t>these records all be made available to the public</t>
  </si>
  <si>
    <t>4.2 c</t>
  </si>
  <si>
    <t>*the permitee "shall document all monitoring results each year in the annual report"</t>
  </si>
  <si>
    <t>4.3 b</t>
  </si>
  <si>
    <t>*that shall include the date, outfall identifier, location, weather, precipitation and screening or analysis results</t>
  </si>
  <si>
    <t>*include all monitoring results for the current reporting period and for the entire permit term</t>
  </si>
  <si>
    <t>*permittee shall include "results from any other stormwater or receiving water quality monitoring or studies . . ."</t>
  </si>
  <si>
    <t>4.3 c</t>
  </si>
  <si>
    <t>The annual report shall include a self-assessment of compliance; an assesment of the appropriatness of BMPs</t>
  </si>
  <si>
    <t>4.4 b i</t>
  </si>
  <si>
    <t>*The status of any required plans </t>
  </si>
  <si>
    <t>4.4 b iii</t>
  </si>
  <si>
    <t>*"Idenitfication of all  discharges determined to be causing or contributing to an exceedance" of WQ standards</t>
  </si>
  <si>
    <t>*For discharges to TMDLs, identify specific BMPs used to adress those requirements</t>
  </si>
  <si>
    <t>*For discharges to impaired waters, "a description of each BMP required by Appendix H" and all deliverables</t>
  </si>
  <si>
    <t>*Assessment of the progress toward meeting the requirements for the 6 minimum control measures (see details)</t>
  </si>
  <si>
    <t>4.4 b iv</t>
  </si>
  <si>
    <t>*"All outfall screening and monitoring data" for the reporting term and cumulative for the permit term </t>
  </si>
  <si>
    <t>4.4 b v</t>
  </si>
  <si>
    <t>Description of activities for the next reporting cycle</t>
  </si>
  <si>
    <t>4.4 b vi</t>
  </si>
  <si>
    <t>Description of any changes in identified BMPs or measurable goals</t>
  </si>
  <si>
    <t>4.4 b vii</t>
  </si>
  <si>
    <t>*Description of activities undertaken by any entity contracted for achieving any requirement of the permit</t>
  </si>
  <si>
    <t>4.4 b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</si>
</sst>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;[Red]\-&quot;$&quot;#,##0"/>
    <numFmt numFmtId="165" formatCode="&quot;$&quot;#,##0;[Red]&quot;$&quot;#,##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6D9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3D69B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CCE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1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4" borderId="0" xfId="0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quotePrefix="1"/>
    <xf numFmtId="0" fontId="1" fillId="4" borderId="0" xfId="0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/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164" fontId="0" fillId="0" borderId="0" xfId="0" applyNumberFormat="1"/>
    <xf numFmtId="164" fontId="8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10" fillId="0" borderId="0" xfId="0" applyFont="1" applyBorder="1"/>
    <xf numFmtId="0" fontId="0" fillId="0" borderId="0" xfId="0" applyFont="1"/>
    <xf numFmtId="0" fontId="0" fillId="0" borderId="0" xfId="0" applyFont="1" applyFill="1"/>
    <xf numFmtId="0" fontId="9" fillId="5" borderId="0" xfId="0" applyFont="1" applyFill="1" applyAlignment="1">
      <alignment horizontal="left"/>
    </xf>
    <xf numFmtId="0" fontId="4" fillId="0" borderId="0" xfId="1" applyFont="1" applyBorder="1" applyAlignment="1">
      <alignment horizontal="left"/>
    </xf>
    <xf numFmtId="0" fontId="1" fillId="0" borderId="0" xfId="0" applyFont="1" applyFill="1"/>
    <xf numFmtId="0" fontId="0" fillId="0" borderId="0" xfId="0" quotePrefix="1" applyAlignment="1">
      <alignment horizontal="left"/>
    </xf>
    <xf numFmtId="0" fontId="12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0" fillId="2" borderId="4" xfId="0" applyFont="1" applyFill="1" applyBorder="1"/>
    <xf numFmtId="0" fontId="0" fillId="0" borderId="0" xfId="0" applyFont="1" applyBorder="1"/>
    <xf numFmtId="0" fontId="8" fillId="0" borderId="5" xfId="0" applyFont="1" applyBorder="1"/>
    <xf numFmtId="0" fontId="0" fillId="4" borderId="4" xfId="0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6" fontId="0" fillId="0" borderId="0" xfId="0" applyNumberFormat="1"/>
    <xf numFmtId="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165" fontId="11" fillId="5" borderId="0" xfId="0" applyNumberFormat="1" applyFont="1" applyFill="1" applyAlignment="1">
      <alignment horizontal="right" vertical="center"/>
    </xf>
    <xf numFmtId="165" fontId="13" fillId="0" borderId="0" xfId="0" applyNumberFormat="1" applyFont="1"/>
    <xf numFmtId="0" fontId="12" fillId="6" borderId="0" xfId="0" applyFont="1" applyFill="1"/>
    <xf numFmtId="165" fontId="0" fillId="6" borderId="0" xfId="0" applyNumberFormat="1" applyFill="1"/>
    <xf numFmtId="0" fontId="0" fillId="6" borderId="4" xfId="0" applyFill="1" applyBorder="1"/>
    <xf numFmtId="0" fontId="6" fillId="6" borderId="0" xfId="0" applyFont="1" applyFill="1"/>
    <xf numFmtId="0" fontId="0" fillId="6" borderId="0" xfId="0" applyFill="1"/>
    <xf numFmtId="0" fontId="0" fillId="6" borderId="0" xfId="0" applyFont="1" applyFill="1"/>
    <xf numFmtId="0" fontId="12" fillId="2" borderId="0" xfId="0" applyFont="1" applyFill="1"/>
    <xf numFmtId="165" fontId="0" fillId="2" borderId="0" xfId="0" applyNumberFormat="1" applyFill="1"/>
    <xf numFmtId="0" fontId="12" fillId="4" borderId="0" xfId="0" applyFont="1" applyFill="1"/>
    <xf numFmtId="165" fontId="0" fillId="4" borderId="0" xfId="0" applyNumberFormat="1" applyFill="1"/>
    <xf numFmtId="0" fontId="6" fillId="4" borderId="0" xfId="0" applyFont="1" applyFill="1"/>
    <xf numFmtId="0" fontId="13" fillId="0" borderId="0" xfId="0" applyFont="1" applyFill="1"/>
    <xf numFmtId="165" fontId="13" fillId="0" borderId="0" xfId="0" applyNumberFormat="1" applyFont="1" applyFill="1"/>
    <xf numFmtId="0" fontId="14" fillId="0" borderId="0" xfId="0" applyFont="1" applyFill="1"/>
    <xf numFmtId="0" fontId="13" fillId="0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23" sqref="B23"/>
    </sheetView>
  </sheetViews>
  <sheetFormatPr defaultColWidth="8.85546875" defaultRowHeight="15"/>
  <cols>
    <col min="1" max="1" width="60.28515625" bestFit="1" customWidth="1"/>
    <col min="2" max="2" width="39.140625" bestFit="1" customWidth="1"/>
    <col min="3" max="3" width="16.28515625" bestFit="1" customWidth="1"/>
    <col min="4" max="4" width="12.7109375" bestFit="1" customWidth="1"/>
    <col min="6" max="6" width="10.85546875" bestFit="1" customWidth="1"/>
    <col min="8" max="8" width="94.42578125" bestFit="1" customWidth="1"/>
  </cols>
  <sheetData>
    <row r="1" spans="1:8" ht="23.25">
      <c r="A1" s="21" t="s">
        <v>0</v>
      </c>
      <c r="B1" s="2" t="s">
        <v>1</v>
      </c>
    </row>
    <row r="2" spans="1:8" s="17" customFormat="1" ht="18.75">
      <c r="A2" s="1" t="s">
        <v>2</v>
      </c>
      <c r="B2" s="23">
        <f>SUM('Public Education and Outreach'!E10)</f>
        <v>0</v>
      </c>
      <c r="F2" s="35" t="s">
        <v>3</v>
      </c>
      <c r="G2" s="36"/>
      <c r="H2" s="37"/>
    </row>
    <row r="3" spans="1:8" s="17" customFormat="1" ht="18.75">
      <c r="A3" s="1" t="s">
        <v>4</v>
      </c>
      <c r="B3" s="23">
        <f>SUM('Public Participation'!E6)</f>
        <v>0</v>
      </c>
      <c r="F3" s="38" t="s">
        <v>5</v>
      </c>
      <c r="G3" s="39" t="s">
        <v>6</v>
      </c>
      <c r="H3" s="40"/>
    </row>
    <row r="4" spans="1:8" ht="18.75">
      <c r="A4" s="1" t="s">
        <v>7</v>
      </c>
      <c r="B4" s="23">
        <f>SUM(IDDE!E71)</f>
        <v>0</v>
      </c>
      <c r="F4" s="41" t="s">
        <v>8</v>
      </c>
      <c r="G4" s="42" t="s">
        <v>9</v>
      </c>
      <c r="H4" s="43"/>
    </row>
    <row r="5" spans="1:8" ht="18.75">
      <c r="A5" s="1" t="s">
        <v>10</v>
      </c>
      <c r="B5" s="23">
        <f>SUM('Construction Site Control'!E16)</f>
        <v>0</v>
      </c>
      <c r="F5" s="57" t="s">
        <v>11</v>
      </c>
      <c r="G5" s="42" t="s">
        <v>12</v>
      </c>
      <c r="H5" s="43"/>
    </row>
    <row r="6" spans="1:8" ht="18.75">
      <c r="A6" s="1" t="s">
        <v>13</v>
      </c>
      <c r="B6" s="23">
        <f>SUM('Post Construction Site Control'!E40)</f>
        <v>0</v>
      </c>
      <c r="F6" s="44"/>
      <c r="G6" s="42" t="s">
        <v>14</v>
      </c>
      <c r="H6" s="43"/>
    </row>
    <row r="7" spans="1:8" ht="18.75">
      <c r="A7" s="1" t="s">
        <v>15</v>
      </c>
      <c r="B7" s="23">
        <f>SUM('Good Housekeeping'!E64)</f>
        <v>0</v>
      </c>
      <c r="F7" s="44"/>
      <c r="G7" s="42" t="s">
        <v>16</v>
      </c>
      <c r="H7" s="43"/>
    </row>
    <row r="8" spans="1:8" ht="18.75">
      <c r="A8" s="28"/>
      <c r="B8" s="19"/>
      <c r="F8" s="44"/>
      <c r="G8" s="42" t="s">
        <v>17</v>
      </c>
      <c r="H8" s="43"/>
    </row>
    <row r="9" spans="1:8" ht="23.25">
      <c r="A9" s="21" t="s">
        <v>18</v>
      </c>
      <c r="B9" s="19"/>
      <c r="F9" s="45"/>
      <c r="G9" s="46" t="s">
        <v>19</v>
      </c>
      <c r="H9" s="47"/>
    </row>
    <row r="10" spans="1:8" ht="18.75">
      <c r="A10" s="32" t="s">
        <v>20</v>
      </c>
      <c r="B10" s="23">
        <f>SUM(Miscellaneous!E62)</f>
        <v>0</v>
      </c>
    </row>
    <row r="11" spans="1:8">
      <c r="B11" s="20"/>
    </row>
    <row r="12" spans="1:8" ht="23.25">
      <c r="A12" s="21" t="s">
        <v>21</v>
      </c>
    </row>
    <row r="13" spans="1:8" ht="18.75">
      <c r="A13" s="61" t="s">
        <v>22</v>
      </c>
      <c r="B13" s="62">
        <f>SUM(B26:B32)</f>
        <v>0</v>
      </c>
    </row>
    <row r="14" spans="1:8" ht="18.75">
      <c r="A14" s="63" t="s">
        <v>23</v>
      </c>
      <c r="B14" s="64">
        <f>SUM(C26:C32)</f>
        <v>0</v>
      </c>
    </row>
    <row r="15" spans="1:8" ht="18.75">
      <c r="A15" s="55" t="s">
        <v>24</v>
      </c>
      <c r="B15" s="56">
        <f>SUM(D26:D32)</f>
        <v>0</v>
      </c>
    </row>
    <row r="16" spans="1:8" ht="26.25">
      <c r="A16" s="31" t="s">
        <v>25</v>
      </c>
      <c r="B16" s="53">
        <f>SUM(B2:B7)+B10</f>
        <v>0</v>
      </c>
    </row>
    <row r="17" spans="1:8">
      <c r="A17" s="52"/>
      <c r="B17" s="52"/>
      <c r="C17" s="52"/>
      <c r="D17" s="52"/>
      <c r="E17" s="52"/>
      <c r="F17" s="52"/>
      <c r="G17" s="52"/>
      <c r="H17" s="52"/>
    </row>
    <row r="18" spans="1:8">
      <c r="A18" s="52"/>
      <c r="B18" s="52"/>
      <c r="C18" s="52"/>
      <c r="D18" s="52"/>
      <c r="E18" s="52"/>
      <c r="F18" s="52"/>
      <c r="G18" s="52"/>
      <c r="H18" s="52"/>
    </row>
    <row r="19" spans="1:8">
      <c r="A19" s="52"/>
      <c r="B19" s="52"/>
      <c r="C19" s="52"/>
      <c r="D19" s="52"/>
      <c r="E19" s="52"/>
      <c r="F19" s="52"/>
      <c r="G19" s="52"/>
      <c r="H19" s="52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52"/>
      <c r="B21" s="52"/>
      <c r="C21" s="52"/>
      <c r="D21" s="52"/>
      <c r="E21" s="52"/>
      <c r="F21" s="52"/>
      <c r="G21" s="52"/>
      <c r="H21" s="52"/>
    </row>
    <row r="22" spans="1:8">
      <c r="A22" s="52"/>
      <c r="B22" s="52"/>
      <c r="C22" s="52"/>
      <c r="D22" s="52"/>
      <c r="E22" s="52"/>
      <c r="F22" s="52"/>
      <c r="G22" s="52"/>
      <c r="H22" s="52"/>
    </row>
    <row r="23" spans="1:8">
      <c r="A23" s="52"/>
      <c r="B23" s="52"/>
      <c r="C23" s="52"/>
      <c r="D23" s="52"/>
      <c r="E23" s="52"/>
      <c r="F23" s="52"/>
      <c r="G23" s="52"/>
      <c r="H23" s="52"/>
    </row>
    <row r="24" spans="1:8">
      <c r="A24" s="52"/>
      <c r="B24" s="52"/>
      <c r="C24" s="52"/>
      <c r="D24" s="52"/>
      <c r="E24" s="52"/>
      <c r="F24" s="52"/>
      <c r="G24" s="52"/>
      <c r="H24" s="52"/>
    </row>
    <row r="25" spans="1:8">
      <c r="A25" s="51"/>
      <c r="B25" s="51" t="s">
        <v>26</v>
      </c>
      <c r="C25" s="51" t="s">
        <v>27</v>
      </c>
      <c r="D25" s="51" t="s">
        <v>28</v>
      </c>
      <c r="E25" s="52"/>
      <c r="F25" s="52"/>
      <c r="G25" s="52"/>
      <c r="H25" s="52"/>
    </row>
    <row r="26" spans="1:8">
      <c r="A26" s="51" t="s">
        <v>2</v>
      </c>
      <c r="B26" s="54">
        <f>SUM('Public Education and Outreach'!E12)</f>
        <v>0</v>
      </c>
      <c r="C26" s="54">
        <f>SUM('Public Education and Outreach'!E14)</f>
        <v>0</v>
      </c>
      <c r="D26" s="54">
        <f>SUM('Public Education and Outreach'!E16)</f>
        <v>0</v>
      </c>
      <c r="E26" s="52"/>
      <c r="F26" s="52"/>
      <c r="G26" s="52"/>
      <c r="H26" s="52"/>
    </row>
    <row r="27" spans="1:8">
      <c r="A27" s="51" t="s">
        <v>4</v>
      </c>
      <c r="B27" s="54">
        <f>SUM('Public Participation'!E8)</f>
        <v>0</v>
      </c>
      <c r="C27" s="54">
        <f>SUM('Public Participation'!E10)</f>
        <v>0</v>
      </c>
      <c r="D27" s="54">
        <f>SUM('Public Participation'!E12)</f>
        <v>0</v>
      </c>
      <c r="E27" s="52"/>
      <c r="F27" s="52"/>
      <c r="G27" s="52"/>
      <c r="H27" s="52"/>
    </row>
    <row r="28" spans="1:8" s="10" customFormat="1">
      <c r="A28" s="69" t="s">
        <v>7</v>
      </c>
      <c r="B28" s="67">
        <f>SUM(IDDE!E73)</f>
        <v>0</v>
      </c>
      <c r="C28" s="67">
        <f>SUM(IDDE!E75)</f>
        <v>0</v>
      </c>
      <c r="D28" s="67">
        <f>SUM(IDDE!E77)</f>
        <v>0</v>
      </c>
      <c r="E28" s="68"/>
      <c r="F28" s="68"/>
      <c r="G28" s="68"/>
      <c r="H28" s="68"/>
    </row>
    <row r="29" spans="1:8" s="10" customFormat="1">
      <c r="A29" s="66" t="s">
        <v>10</v>
      </c>
      <c r="B29" s="67">
        <f>SUM('Construction Site Control'!E18)</f>
        <v>0</v>
      </c>
      <c r="C29" s="67">
        <f>SUM('Construction Site Control'!E20)</f>
        <v>0</v>
      </c>
      <c r="D29" s="67">
        <f>SUM('Construction Site Control'!E22)</f>
        <v>0</v>
      </c>
      <c r="E29" s="68"/>
      <c r="F29" s="68"/>
      <c r="G29" s="68"/>
      <c r="H29" s="68"/>
    </row>
    <row r="30" spans="1:8">
      <c r="A30" s="51" t="s">
        <v>13</v>
      </c>
      <c r="B30" s="54">
        <f>SUM('Post Construction Site Control'!E42)</f>
        <v>0</v>
      </c>
      <c r="C30" s="54">
        <f>SUM('Post Construction Site Control'!E44)</f>
        <v>0</v>
      </c>
      <c r="D30" s="54">
        <f>SUM('Post Construction Site Control'!E46)</f>
        <v>0</v>
      </c>
      <c r="E30" s="52"/>
      <c r="F30" s="52"/>
      <c r="G30" s="52"/>
      <c r="H30" s="52"/>
    </row>
    <row r="31" spans="1:8">
      <c r="A31" s="51" t="s">
        <v>15</v>
      </c>
      <c r="B31" s="54">
        <f>SUM('Good Housekeeping'!E66)</f>
        <v>0</v>
      </c>
      <c r="C31" s="54">
        <f>SUM('Good Housekeeping'!E68)</f>
        <v>0</v>
      </c>
      <c r="D31" s="54">
        <f>SUM('Good Housekeeping'!E70)</f>
        <v>0</v>
      </c>
      <c r="E31" s="52"/>
      <c r="F31" s="52"/>
      <c r="G31" s="52"/>
      <c r="H31" s="52"/>
    </row>
    <row r="32" spans="1:8">
      <c r="A32" s="51" t="s">
        <v>20</v>
      </c>
      <c r="B32" s="54">
        <f>SUM(Miscellaneous!E64)</f>
        <v>0</v>
      </c>
      <c r="C32" s="54">
        <f>SUM(Miscellaneous!E66)</f>
        <v>0</v>
      </c>
      <c r="D32" s="54">
        <f>SUM(Miscellaneous!E68)</f>
        <v>0</v>
      </c>
      <c r="E32" s="52"/>
      <c r="F32" s="52"/>
      <c r="G32" s="52"/>
      <c r="H32" s="52"/>
    </row>
    <row r="33" spans="1:8">
      <c r="A33" s="52"/>
      <c r="B33" s="52"/>
      <c r="C33" s="52"/>
      <c r="D33" s="52"/>
      <c r="E33" s="52"/>
      <c r="F33" s="52"/>
      <c r="G33" s="52"/>
      <c r="H33" s="52"/>
    </row>
    <row r="34" spans="1:8">
      <c r="A34" s="52"/>
      <c r="B34" s="52"/>
      <c r="C34" s="52"/>
      <c r="D34" s="52"/>
      <c r="E34" s="52"/>
      <c r="F34" s="52"/>
      <c r="G34" s="52"/>
      <c r="H34" s="52"/>
    </row>
    <row r="35" spans="1:8">
      <c r="A35" s="52"/>
      <c r="B35" s="52"/>
      <c r="C35" s="52"/>
      <c r="D35" s="52"/>
      <c r="E35" s="52"/>
      <c r="F35" s="52"/>
      <c r="G35" s="52"/>
      <c r="H35" s="52"/>
    </row>
    <row r="36" spans="1:8">
      <c r="A36" s="52"/>
      <c r="B36" s="52"/>
      <c r="C36" s="52"/>
      <c r="D36" s="52"/>
      <c r="E36" s="52"/>
      <c r="F36" s="52"/>
      <c r="G36" s="52"/>
      <c r="H36" s="52"/>
    </row>
    <row r="37" spans="1:8">
      <c r="A37" s="52"/>
      <c r="B37" s="52"/>
      <c r="C37" s="52"/>
      <c r="D37" s="52"/>
      <c r="E37" s="52"/>
      <c r="F37" s="52"/>
      <c r="G37" s="52"/>
      <c r="H37" s="52"/>
    </row>
    <row r="38" spans="1:8">
      <c r="A38" s="52"/>
      <c r="B38" s="52"/>
      <c r="C38" s="52"/>
      <c r="D38" s="52"/>
      <c r="E38" s="52"/>
      <c r="F38" s="52"/>
      <c r="G38" s="52"/>
      <c r="H38" s="52"/>
    </row>
    <row r="39" spans="1:8">
      <c r="A39" s="52"/>
      <c r="B39" s="52"/>
      <c r="C39" s="52"/>
      <c r="D39" s="52"/>
      <c r="E39" s="52"/>
    </row>
    <row r="40" spans="1:8">
      <c r="A40" s="52"/>
      <c r="B40" s="52"/>
      <c r="C40" s="52"/>
      <c r="D40" s="52"/>
      <c r="E40" s="52"/>
    </row>
  </sheetData>
  <hyperlinks>
    <hyperlink ref="A2" location="'Public Education and Outreach'!A1" display="Public Education and Outreach"/>
    <hyperlink ref="A5" location="'Construction Site Control'!A1" display="Construction Site Stormwater Runoff Control"/>
    <hyperlink ref="A6" location="'Post Construction Site Control'!A1" display="Post Construction Stormwater Management"/>
    <hyperlink ref="A7" location="'Good Housekeeping'!A1" display="Good Housekeeping"/>
    <hyperlink ref="A3" location="'Public Participation'!A1" display="Public Involvement and Participation"/>
    <hyperlink ref="A10" location="'Miscellaneous'!A1" display="Miscellaneous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9" sqref="E9"/>
    </sheetView>
  </sheetViews>
  <sheetFormatPr defaultColWidth="8.85546875" defaultRowHeight="15"/>
  <cols>
    <col min="1" max="1" width="3.42578125" customWidth="1"/>
    <col min="2" max="2" width="10.85546875" customWidth="1"/>
    <col min="3" max="3" width="71.42578125" customWidth="1"/>
    <col min="4" max="4" width="25.42578125" customWidth="1"/>
    <col min="5" max="5" width="18.7109375" customWidth="1"/>
    <col min="6" max="6" width="47.42578125" customWidth="1"/>
    <col min="7" max="7" width="12.28515625" customWidth="1"/>
  </cols>
  <sheetData>
    <row r="1" spans="1:13">
      <c r="A1" s="33" t="s">
        <v>29</v>
      </c>
      <c r="B1" s="18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18" t="s">
        <v>35</v>
      </c>
    </row>
    <row r="2" spans="1:13">
      <c r="A2" s="15">
        <v>1</v>
      </c>
      <c r="B2" s="3" t="s">
        <v>36</v>
      </c>
      <c r="C2" s="6" t="s">
        <v>37</v>
      </c>
      <c r="D2" t="s">
        <v>38</v>
      </c>
      <c r="E2" s="22">
        <v>0</v>
      </c>
      <c r="G2" s="10"/>
      <c r="H2" s="10"/>
      <c r="I2" s="10"/>
      <c r="J2" s="10"/>
      <c r="K2" s="10"/>
      <c r="L2" s="10"/>
      <c r="M2" s="10"/>
    </row>
    <row r="3" spans="1:13">
      <c r="A3" s="15">
        <f t="shared" ref="A3:A8" si="0">A2+1</f>
        <v>2</v>
      </c>
      <c r="B3" s="3" t="s">
        <v>36</v>
      </c>
      <c r="C3" s="6" t="s">
        <v>39</v>
      </c>
      <c r="D3" t="s">
        <v>38</v>
      </c>
      <c r="E3" s="22">
        <v>0</v>
      </c>
      <c r="G3" s="10"/>
      <c r="H3" s="10"/>
      <c r="I3" s="10"/>
      <c r="J3" s="10"/>
      <c r="K3" s="10"/>
      <c r="L3" s="10"/>
      <c r="M3" s="10"/>
    </row>
    <row r="4" spans="1:13">
      <c r="A4" s="15">
        <f t="shared" si="0"/>
        <v>3</v>
      </c>
      <c r="B4" s="3" t="s">
        <v>36</v>
      </c>
      <c r="C4" s="6" t="s">
        <v>40</v>
      </c>
      <c r="D4" t="s">
        <v>38</v>
      </c>
      <c r="E4" s="22">
        <v>0</v>
      </c>
      <c r="G4" s="10"/>
      <c r="H4" s="10"/>
      <c r="I4" s="10"/>
      <c r="J4" s="10"/>
      <c r="K4" s="10"/>
      <c r="L4" s="10"/>
      <c r="M4" s="10"/>
    </row>
    <row r="5" spans="1:13">
      <c r="A5" s="15">
        <f t="shared" si="0"/>
        <v>4</v>
      </c>
      <c r="B5" s="3" t="s">
        <v>36</v>
      </c>
      <c r="C5" s="6" t="s">
        <v>41</v>
      </c>
      <c r="D5" t="s">
        <v>42</v>
      </c>
      <c r="E5" s="22">
        <v>0</v>
      </c>
      <c r="G5" s="10"/>
      <c r="H5" s="10"/>
      <c r="I5" s="10"/>
      <c r="J5" s="10"/>
      <c r="K5" s="10"/>
      <c r="L5" s="10"/>
      <c r="M5" s="10"/>
    </row>
    <row r="6" spans="1:13">
      <c r="A6" s="15">
        <f t="shared" si="0"/>
        <v>5</v>
      </c>
      <c r="B6" s="3" t="s">
        <v>36</v>
      </c>
      <c r="C6" s="6" t="s">
        <v>43</v>
      </c>
      <c r="D6" t="s">
        <v>44</v>
      </c>
      <c r="E6" s="22">
        <v>0</v>
      </c>
      <c r="G6" s="10"/>
      <c r="H6" s="10"/>
      <c r="I6" s="10"/>
      <c r="J6" s="10"/>
      <c r="K6" s="10"/>
      <c r="L6" s="10"/>
      <c r="M6" s="10"/>
    </row>
    <row r="7" spans="1:13">
      <c r="A7" s="15">
        <f t="shared" si="0"/>
        <v>6</v>
      </c>
      <c r="B7" s="3" t="s">
        <v>36</v>
      </c>
      <c r="C7" s="6" t="s">
        <v>45</v>
      </c>
      <c r="D7" t="s">
        <v>44</v>
      </c>
      <c r="E7" s="22">
        <v>0</v>
      </c>
      <c r="G7" s="10"/>
      <c r="H7" s="10"/>
      <c r="I7" s="10"/>
      <c r="J7" s="10"/>
      <c r="K7" s="10"/>
      <c r="L7" s="10"/>
      <c r="M7" s="10"/>
    </row>
    <row r="8" spans="1:13">
      <c r="A8" s="15">
        <f t="shared" si="0"/>
        <v>7</v>
      </c>
      <c r="B8" s="3" t="s">
        <v>36</v>
      </c>
      <c r="C8" s="6" t="s">
        <v>46</v>
      </c>
      <c r="D8" t="s">
        <v>47</v>
      </c>
      <c r="E8" s="22">
        <v>0</v>
      </c>
    </row>
    <row r="9" spans="1:13">
      <c r="A9" s="10"/>
    </row>
    <row r="10" spans="1:13">
      <c r="A10" s="10"/>
      <c r="D10" s="18" t="s">
        <v>48</v>
      </c>
      <c r="E10" s="22">
        <f>SUM(E2:E8)</f>
        <v>0</v>
      </c>
    </row>
    <row r="11" spans="1:13">
      <c r="A11" s="10"/>
    </row>
    <row r="12" spans="1:13">
      <c r="A12" s="10"/>
      <c r="D12" s="5" t="s">
        <v>22</v>
      </c>
      <c r="E12" s="22">
        <f>SUM(E2:E8)</f>
        <v>0</v>
      </c>
    </row>
    <row r="13" spans="1:13">
      <c r="A13" s="10"/>
    </row>
    <row r="14" spans="1:13">
      <c r="A14" s="10"/>
      <c r="D14" s="65" t="s">
        <v>23</v>
      </c>
      <c r="E14" s="22">
        <v>0</v>
      </c>
    </row>
    <row r="15" spans="1:13">
      <c r="A15" s="10"/>
    </row>
    <row r="16" spans="1:13">
      <c r="D16" s="58" t="s">
        <v>24</v>
      </c>
      <c r="E16" s="22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5" sqref="E5"/>
    </sheetView>
  </sheetViews>
  <sheetFormatPr defaultColWidth="8.85546875" defaultRowHeight="15"/>
  <cols>
    <col min="1" max="1" width="4.140625" customWidth="1"/>
    <col min="2" max="2" width="10.28515625" customWidth="1"/>
    <col min="3" max="3" width="75.28515625" customWidth="1"/>
    <col min="4" max="4" width="24.7109375" customWidth="1"/>
    <col min="5" max="5" width="16" customWidth="1"/>
    <col min="6" max="6" width="45.42578125" customWidth="1"/>
    <col min="7" max="7" width="12.85546875" customWidth="1"/>
  </cols>
  <sheetData>
    <row r="1" spans="1:13">
      <c r="A1" s="4" t="s">
        <v>29</v>
      </c>
      <c r="B1" s="4" t="s">
        <v>30</v>
      </c>
      <c r="C1" s="4" t="s">
        <v>49</v>
      </c>
      <c r="D1" s="4" t="s">
        <v>32</v>
      </c>
      <c r="E1" s="4" t="s">
        <v>33</v>
      </c>
      <c r="F1" s="11" t="s">
        <v>34</v>
      </c>
      <c r="G1" s="18" t="s">
        <v>35</v>
      </c>
      <c r="H1" s="10"/>
      <c r="I1" s="10"/>
      <c r="J1" s="10"/>
      <c r="K1" s="10"/>
      <c r="L1" s="10"/>
      <c r="M1" s="10"/>
    </row>
    <row r="2" spans="1:13">
      <c r="A2" s="3">
        <v>1</v>
      </c>
      <c r="B2" s="3" t="s">
        <v>36</v>
      </c>
      <c r="C2" s="6" t="s">
        <v>50</v>
      </c>
      <c r="D2" t="s">
        <v>51</v>
      </c>
      <c r="E2" s="24">
        <v>0</v>
      </c>
      <c r="G2" s="10"/>
      <c r="H2" s="10"/>
      <c r="I2" s="10"/>
      <c r="J2" s="10"/>
      <c r="K2" s="10"/>
      <c r="L2" s="10"/>
      <c r="M2" s="10"/>
    </row>
    <row r="3" spans="1:13">
      <c r="A3" s="3">
        <f t="shared" ref="A3:A4" si="0">A2+1</f>
        <v>2</v>
      </c>
      <c r="B3" s="3" t="s">
        <v>36</v>
      </c>
      <c r="C3" s="6" t="s">
        <v>52</v>
      </c>
      <c r="D3" t="s">
        <v>53</v>
      </c>
      <c r="E3" s="24">
        <v>0</v>
      </c>
      <c r="G3" s="10"/>
      <c r="H3" s="10"/>
      <c r="I3" s="10"/>
      <c r="J3" s="10"/>
      <c r="K3" s="10"/>
      <c r="L3" s="10"/>
      <c r="M3" s="10"/>
    </row>
    <row r="4" spans="1:13">
      <c r="A4" s="3">
        <f t="shared" si="0"/>
        <v>3</v>
      </c>
      <c r="B4" s="3" t="s">
        <v>36</v>
      </c>
      <c r="C4" s="6" t="s">
        <v>54</v>
      </c>
      <c r="D4" t="s">
        <v>55</v>
      </c>
      <c r="E4" s="24">
        <v>0</v>
      </c>
      <c r="G4" s="10"/>
      <c r="H4" s="10"/>
      <c r="I4" s="10"/>
      <c r="J4" s="10"/>
      <c r="K4" s="10"/>
      <c r="L4" s="10"/>
      <c r="M4" s="10"/>
    </row>
    <row r="6" spans="1:13">
      <c r="D6" s="18" t="s">
        <v>48</v>
      </c>
      <c r="E6" s="22">
        <f>SUM(E2:E4)</f>
        <v>0</v>
      </c>
    </row>
    <row r="8" spans="1:13">
      <c r="D8" s="5" t="s">
        <v>22</v>
      </c>
      <c r="E8" s="22">
        <f>SUM(E2:E4)</f>
        <v>0</v>
      </c>
    </row>
    <row r="10" spans="1:13">
      <c r="D10" s="65" t="s">
        <v>23</v>
      </c>
      <c r="E10" s="22">
        <v>0</v>
      </c>
    </row>
    <row r="12" spans="1:13">
      <c r="D12" s="58" t="s">
        <v>24</v>
      </c>
      <c r="E12" s="22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C52" workbookViewId="0">
      <selection activeCell="E57" sqref="E57"/>
    </sheetView>
  </sheetViews>
  <sheetFormatPr defaultColWidth="8.85546875" defaultRowHeight="15"/>
  <cols>
    <col min="1" max="1" width="4.42578125" customWidth="1"/>
    <col min="2" max="2" width="10.42578125" customWidth="1"/>
    <col min="3" max="3" width="127.42578125" customWidth="1"/>
    <col min="4" max="4" width="24.7109375" customWidth="1"/>
    <col min="5" max="5" width="18.85546875" customWidth="1"/>
    <col min="6" max="6" width="57.42578125" bestFit="1" customWidth="1"/>
    <col min="7" max="7" width="12.28515625" customWidth="1"/>
  </cols>
  <sheetData>
    <row r="1" spans="1:14">
      <c r="A1" s="11" t="s">
        <v>29</v>
      </c>
      <c r="B1" s="11" t="s">
        <v>30</v>
      </c>
      <c r="C1" s="4" t="s">
        <v>56</v>
      </c>
      <c r="D1" s="4" t="s">
        <v>32</v>
      </c>
      <c r="E1" s="4" t="s">
        <v>33</v>
      </c>
      <c r="F1" s="4" t="s">
        <v>34</v>
      </c>
      <c r="G1" s="18" t="s">
        <v>35</v>
      </c>
    </row>
    <row r="2" spans="1:14">
      <c r="A2" s="15">
        <v>1</v>
      </c>
      <c r="B2" s="15" t="s">
        <v>57</v>
      </c>
      <c r="C2" s="7" t="s">
        <v>58</v>
      </c>
      <c r="D2" t="s">
        <v>59</v>
      </c>
      <c r="E2" s="24">
        <v>0</v>
      </c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5">
        <f t="shared" ref="A3:A34" si="0">A2+1</f>
        <v>2</v>
      </c>
      <c r="B3" s="15" t="s">
        <v>57</v>
      </c>
      <c r="C3" s="7" t="s">
        <v>60</v>
      </c>
      <c r="D3" t="s">
        <v>59</v>
      </c>
      <c r="E3" s="24">
        <v>0</v>
      </c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15">
        <f t="shared" si="0"/>
        <v>3</v>
      </c>
      <c r="B4" s="15" t="s">
        <v>36</v>
      </c>
      <c r="C4" s="7" t="s">
        <v>61</v>
      </c>
      <c r="D4" t="s">
        <v>59</v>
      </c>
      <c r="E4" s="24">
        <v>0</v>
      </c>
      <c r="F4" s="10"/>
      <c r="G4" s="10"/>
      <c r="H4" s="10"/>
      <c r="I4" s="10"/>
      <c r="J4" s="10"/>
      <c r="K4" s="10"/>
      <c r="L4" s="10"/>
      <c r="M4" s="10"/>
      <c r="N4" s="10"/>
    </row>
    <row r="5" spans="1:14">
      <c r="A5" s="15">
        <f t="shared" si="0"/>
        <v>4</v>
      </c>
      <c r="B5" s="15" t="s">
        <v>36</v>
      </c>
      <c r="C5" s="7" t="s">
        <v>62</v>
      </c>
      <c r="D5" t="s">
        <v>59</v>
      </c>
      <c r="E5" s="24">
        <v>0</v>
      </c>
      <c r="F5" s="10"/>
      <c r="G5" s="10"/>
      <c r="H5" s="10"/>
      <c r="I5" s="10"/>
      <c r="J5" s="10"/>
      <c r="K5" s="10"/>
      <c r="L5" s="10"/>
      <c r="M5" s="10"/>
      <c r="N5" s="10"/>
    </row>
    <row r="6" spans="1:14">
      <c r="A6" s="15">
        <f t="shared" si="0"/>
        <v>5</v>
      </c>
      <c r="B6" s="15" t="s">
        <v>57</v>
      </c>
      <c r="C6" s="7" t="s">
        <v>63</v>
      </c>
      <c r="D6" t="s">
        <v>64</v>
      </c>
      <c r="E6" s="24">
        <v>0</v>
      </c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15">
        <f t="shared" si="0"/>
        <v>6</v>
      </c>
      <c r="B7" s="15" t="s">
        <v>36</v>
      </c>
      <c r="C7" s="8" t="s">
        <v>65</v>
      </c>
      <c r="D7" t="s">
        <v>66</v>
      </c>
      <c r="E7" s="24">
        <v>0</v>
      </c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s="15">
        <f t="shared" si="0"/>
        <v>7</v>
      </c>
      <c r="B8" s="15" t="s">
        <v>36</v>
      </c>
      <c r="C8" s="8" t="s">
        <v>67</v>
      </c>
      <c r="D8" t="s">
        <v>66</v>
      </c>
      <c r="E8" s="24">
        <v>0</v>
      </c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15">
        <f t="shared" si="0"/>
        <v>8</v>
      </c>
      <c r="B9" s="15" t="s">
        <v>36</v>
      </c>
      <c r="C9" s="8" t="s">
        <v>68</v>
      </c>
      <c r="D9" t="s">
        <v>66</v>
      </c>
      <c r="E9" s="24">
        <v>0</v>
      </c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5">
        <f t="shared" si="0"/>
        <v>9</v>
      </c>
      <c r="B10" s="15" t="s">
        <v>36</v>
      </c>
      <c r="C10" s="8" t="s">
        <v>69</v>
      </c>
      <c r="D10" t="s">
        <v>66</v>
      </c>
      <c r="E10" s="24">
        <v>0</v>
      </c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5">
        <f t="shared" si="0"/>
        <v>10</v>
      </c>
      <c r="B11" s="15" t="s">
        <v>36</v>
      </c>
      <c r="C11" s="6" t="s">
        <v>70</v>
      </c>
      <c r="D11" t="s">
        <v>66</v>
      </c>
      <c r="E11" s="24">
        <v>0</v>
      </c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5">
        <f t="shared" si="0"/>
        <v>11</v>
      </c>
      <c r="B12" s="15" t="s">
        <v>36</v>
      </c>
      <c r="C12" s="7" t="s">
        <v>71</v>
      </c>
      <c r="D12" t="s">
        <v>72</v>
      </c>
      <c r="E12" s="24">
        <v>0</v>
      </c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5">
        <f t="shared" si="0"/>
        <v>12</v>
      </c>
      <c r="B13" s="15" t="s">
        <v>57</v>
      </c>
      <c r="C13" s="8" t="s">
        <v>73</v>
      </c>
      <c r="D13" t="s">
        <v>74</v>
      </c>
      <c r="E13" s="24">
        <v>0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5">
        <f t="shared" si="0"/>
        <v>13</v>
      </c>
      <c r="B14" s="15" t="s">
        <v>36</v>
      </c>
      <c r="C14" s="6" t="s">
        <v>75</v>
      </c>
      <c r="D14" t="s">
        <v>76</v>
      </c>
      <c r="E14" s="24">
        <v>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5">
        <f t="shared" si="0"/>
        <v>14</v>
      </c>
      <c r="B15" s="15" t="s">
        <v>57</v>
      </c>
      <c r="C15" s="8" t="s">
        <v>77</v>
      </c>
      <c r="D15" t="s">
        <v>76</v>
      </c>
      <c r="E15" s="24">
        <v>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5">
        <f t="shared" si="0"/>
        <v>15</v>
      </c>
      <c r="B16" s="15" t="s">
        <v>36</v>
      </c>
      <c r="C16" s="8" t="s">
        <v>78</v>
      </c>
      <c r="D16" t="s">
        <v>79</v>
      </c>
      <c r="E16" s="24">
        <v>0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5">
      <c r="A17" s="15">
        <f t="shared" si="0"/>
        <v>16</v>
      </c>
      <c r="B17" s="15" t="s">
        <v>36</v>
      </c>
      <c r="C17" s="8" t="s">
        <v>80</v>
      </c>
      <c r="D17" t="s">
        <v>79</v>
      </c>
      <c r="E17" s="24">
        <v>0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5">
      <c r="A18" s="15">
        <f t="shared" si="0"/>
        <v>17</v>
      </c>
      <c r="B18" s="15" t="s">
        <v>57</v>
      </c>
      <c r="C18" s="8" t="s">
        <v>81</v>
      </c>
      <c r="D18" t="s">
        <v>82</v>
      </c>
      <c r="E18" s="24">
        <v>0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5">
      <c r="A19" s="15">
        <f t="shared" si="0"/>
        <v>18</v>
      </c>
      <c r="B19" s="15" t="s">
        <v>83</v>
      </c>
      <c r="C19" s="8" t="s">
        <v>84</v>
      </c>
      <c r="D19" t="s">
        <v>85</v>
      </c>
      <c r="E19" s="24">
        <v>0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5">
      <c r="A20" s="15">
        <f t="shared" si="0"/>
        <v>19</v>
      </c>
      <c r="B20" s="15" t="s">
        <v>83</v>
      </c>
      <c r="C20" s="8" t="s">
        <v>86</v>
      </c>
      <c r="D20" t="s">
        <v>85</v>
      </c>
      <c r="E20" s="24">
        <v>0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5">
      <c r="A21" s="15">
        <f t="shared" si="0"/>
        <v>20</v>
      </c>
      <c r="B21" s="15" t="s">
        <v>57</v>
      </c>
      <c r="C21" s="8" t="s">
        <v>87</v>
      </c>
      <c r="D21" t="s">
        <v>85</v>
      </c>
      <c r="E21" s="24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5">
        <f t="shared" si="0"/>
        <v>21</v>
      </c>
      <c r="B22" s="15" t="s">
        <v>83</v>
      </c>
      <c r="C22" s="8" t="s">
        <v>88</v>
      </c>
      <c r="D22" t="s">
        <v>89</v>
      </c>
      <c r="E22" s="24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5">
        <f t="shared" si="0"/>
        <v>22</v>
      </c>
      <c r="B23" s="15" t="s">
        <v>83</v>
      </c>
      <c r="C23" s="8" t="s">
        <v>90</v>
      </c>
      <c r="D23" t="s">
        <v>91</v>
      </c>
      <c r="E23" s="24">
        <v>0</v>
      </c>
      <c r="F23" s="10"/>
      <c r="G23" s="10"/>
      <c r="H23" s="10"/>
      <c r="J23" s="10"/>
      <c r="K23" s="10"/>
      <c r="L23" s="10"/>
      <c r="M23" s="10"/>
      <c r="N23" s="10"/>
      <c r="O23" s="10"/>
    </row>
    <row r="24" spans="1:15">
      <c r="A24" s="15">
        <f t="shared" si="0"/>
        <v>23</v>
      </c>
      <c r="B24" s="15" t="s">
        <v>83</v>
      </c>
      <c r="C24" s="8" t="s">
        <v>92</v>
      </c>
      <c r="D24" t="s">
        <v>93</v>
      </c>
      <c r="E24" s="24">
        <v>0</v>
      </c>
      <c r="F24" s="10"/>
      <c r="G24" s="10"/>
      <c r="H24" s="10"/>
      <c r="J24" s="10"/>
      <c r="K24" s="10"/>
      <c r="L24" s="10"/>
      <c r="M24" s="10"/>
      <c r="N24" s="10"/>
      <c r="O24" s="10"/>
    </row>
    <row r="25" spans="1:15">
      <c r="A25" s="15">
        <f t="shared" si="0"/>
        <v>24</v>
      </c>
      <c r="B25" s="15" t="s">
        <v>36</v>
      </c>
      <c r="C25" s="6" t="s">
        <v>94</v>
      </c>
      <c r="D25" t="s">
        <v>95</v>
      </c>
      <c r="E25" s="24">
        <v>0</v>
      </c>
      <c r="F25" s="10"/>
      <c r="G25" s="10"/>
      <c r="H25" s="10"/>
      <c r="J25" s="10"/>
      <c r="K25" s="10"/>
      <c r="L25" s="10"/>
      <c r="M25" s="10"/>
      <c r="N25" s="10"/>
      <c r="O25" s="10"/>
    </row>
    <row r="26" spans="1:15">
      <c r="A26" s="15">
        <f t="shared" si="0"/>
        <v>25</v>
      </c>
      <c r="B26" s="15" t="s">
        <v>83</v>
      </c>
      <c r="C26" s="8" t="s">
        <v>96</v>
      </c>
      <c r="D26" t="s">
        <v>97</v>
      </c>
      <c r="E26" s="24">
        <v>0</v>
      </c>
      <c r="F26" s="10"/>
      <c r="G26" s="10"/>
      <c r="H26" s="10"/>
      <c r="J26" s="10"/>
      <c r="K26" s="10"/>
      <c r="L26" s="10"/>
      <c r="M26" s="10"/>
      <c r="N26" s="10"/>
      <c r="O26" s="10"/>
    </row>
    <row r="27" spans="1:15">
      <c r="A27" s="15">
        <f t="shared" si="0"/>
        <v>26</v>
      </c>
      <c r="B27" s="15" t="s">
        <v>36</v>
      </c>
      <c r="C27" s="8" t="s">
        <v>98</v>
      </c>
      <c r="D27" t="s">
        <v>99</v>
      </c>
      <c r="E27" s="24">
        <v>0</v>
      </c>
      <c r="F27" s="10"/>
      <c r="G27" s="10"/>
      <c r="H27" s="10"/>
      <c r="J27" s="10"/>
      <c r="K27" s="10"/>
      <c r="L27" s="10"/>
      <c r="M27" s="10"/>
      <c r="N27" s="10"/>
      <c r="O27" s="10"/>
    </row>
    <row r="28" spans="1:15">
      <c r="A28" s="15">
        <f t="shared" si="0"/>
        <v>27</v>
      </c>
      <c r="B28" s="15" t="s">
        <v>36</v>
      </c>
      <c r="C28" s="8" t="s">
        <v>100</v>
      </c>
      <c r="D28" t="s">
        <v>101</v>
      </c>
      <c r="E28" s="24">
        <v>0</v>
      </c>
      <c r="F28" s="10"/>
      <c r="G28" s="10"/>
      <c r="H28" s="10"/>
    </row>
    <row r="29" spans="1:15">
      <c r="A29" s="15">
        <f t="shared" si="0"/>
        <v>28</v>
      </c>
      <c r="B29" s="15" t="s">
        <v>83</v>
      </c>
      <c r="C29" s="8" t="s">
        <v>102</v>
      </c>
      <c r="D29" t="s">
        <v>103</v>
      </c>
      <c r="E29" s="24">
        <v>0</v>
      </c>
      <c r="F29" s="10"/>
      <c r="G29" s="10"/>
      <c r="H29" s="10"/>
    </row>
    <row r="30" spans="1:15">
      <c r="A30" s="15">
        <f t="shared" si="0"/>
        <v>29</v>
      </c>
      <c r="B30" s="15" t="s">
        <v>36</v>
      </c>
      <c r="C30" s="8" t="s">
        <v>104</v>
      </c>
      <c r="D30" t="s">
        <v>105</v>
      </c>
      <c r="E30" s="24">
        <v>0</v>
      </c>
      <c r="F30" s="10"/>
      <c r="G30" s="10"/>
      <c r="H30" s="10"/>
    </row>
    <row r="31" spans="1:15">
      <c r="A31" s="15">
        <f t="shared" si="0"/>
        <v>30</v>
      </c>
      <c r="B31" s="15" t="s">
        <v>36</v>
      </c>
      <c r="C31" s="8" t="s">
        <v>106</v>
      </c>
      <c r="D31" t="s">
        <v>105</v>
      </c>
      <c r="E31" s="24">
        <v>0</v>
      </c>
      <c r="F31" s="10"/>
      <c r="G31" s="10"/>
      <c r="H31" s="10"/>
    </row>
    <row r="32" spans="1:15">
      <c r="A32" s="16">
        <f t="shared" si="0"/>
        <v>31</v>
      </c>
      <c r="B32" s="16" t="s">
        <v>36</v>
      </c>
      <c r="C32" s="6" t="s">
        <v>107</v>
      </c>
      <c r="D32" t="s">
        <v>108</v>
      </c>
      <c r="E32" s="24">
        <v>0</v>
      </c>
      <c r="F32" s="10"/>
      <c r="G32" s="10"/>
      <c r="H32" s="10"/>
    </row>
    <row r="33" spans="1:9">
      <c r="A33" s="16">
        <f t="shared" si="0"/>
        <v>32</v>
      </c>
      <c r="B33" s="16" t="s">
        <v>36</v>
      </c>
      <c r="C33" s="6" t="s">
        <v>109</v>
      </c>
      <c r="D33" t="s">
        <v>108</v>
      </c>
      <c r="E33" s="24">
        <v>0</v>
      </c>
      <c r="F33" s="10"/>
      <c r="G33" s="10"/>
      <c r="H33" s="10"/>
    </row>
    <row r="34" spans="1:9">
      <c r="A34" s="16">
        <f t="shared" si="0"/>
        <v>33</v>
      </c>
      <c r="B34" s="16" t="s">
        <v>36</v>
      </c>
      <c r="C34" s="6" t="s">
        <v>110</v>
      </c>
      <c r="D34" t="s">
        <v>108</v>
      </c>
      <c r="E34" s="24">
        <v>0</v>
      </c>
      <c r="F34" s="10"/>
      <c r="G34" s="10"/>
      <c r="H34" s="10"/>
    </row>
    <row r="35" spans="1:9">
      <c r="A35" s="15">
        <f t="shared" ref="A35:A69" si="1">A34+1</f>
        <v>34</v>
      </c>
      <c r="B35" s="15" t="s">
        <v>36</v>
      </c>
      <c r="C35" s="9" t="s">
        <v>111</v>
      </c>
      <c r="D35" t="s">
        <v>112</v>
      </c>
      <c r="E35" s="24">
        <v>0</v>
      </c>
      <c r="F35" s="10"/>
      <c r="G35" s="10"/>
      <c r="H35" s="10"/>
    </row>
    <row r="36" spans="1:9">
      <c r="A36" s="15">
        <f t="shared" si="1"/>
        <v>35</v>
      </c>
      <c r="B36" s="15" t="s">
        <v>36</v>
      </c>
      <c r="C36" s="9" t="s">
        <v>113</v>
      </c>
      <c r="D36" t="s">
        <v>114</v>
      </c>
      <c r="E36" s="24">
        <v>0</v>
      </c>
      <c r="F36" s="10"/>
      <c r="G36" s="10"/>
      <c r="H36" s="10"/>
    </row>
    <row r="37" spans="1:9">
      <c r="A37" s="15">
        <f t="shared" si="1"/>
        <v>36</v>
      </c>
      <c r="B37" s="15" t="s">
        <v>83</v>
      </c>
      <c r="C37" s="9" t="s">
        <v>115</v>
      </c>
      <c r="D37" t="s">
        <v>116</v>
      </c>
      <c r="E37" s="24">
        <v>0</v>
      </c>
      <c r="F37" s="10"/>
      <c r="G37" s="10"/>
      <c r="H37" s="10"/>
    </row>
    <row r="38" spans="1:9">
      <c r="A38" s="15">
        <f t="shared" si="1"/>
        <v>37</v>
      </c>
      <c r="B38" s="15" t="s">
        <v>83</v>
      </c>
      <c r="C38" s="5" t="s">
        <v>117</v>
      </c>
      <c r="D38" t="s">
        <v>118</v>
      </c>
      <c r="E38" s="24">
        <v>0</v>
      </c>
      <c r="F38" s="10"/>
      <c r="G38" s="10"/>
      <c r="H38" s="10"/>
    </row>
    <row r="39" spans="1:9">
      <c r="A39" s="15">
        <f t="shared" si="1"/>
        <v>38</v>
      </c>
      <c r="B39" s="15" t="s">
        <v>83</v>
      </c>
      <c r="C39" s="5" t="s">
        <v>119</v>
      </c>
      <c r="D39" t="s">
        <v>120</v>
      </c>
      <c r="E39" s="24">
        <v>0</v>
      </c>
      <c r="F39" s="10"/>
      <c r="G39" s="10"/>
      <c r="H39" s="10"/>
    </row>
    <row r="40" spans="1:9">
      <c r="A40" s="15">
        <f t="shared" si="1"/>
        <v>39</v>
      </c>
      <c r="B40" s="15" t="s">
        <v>83</v>
      </c>
      <c r="C40" s="5" t="s">
        <v>121</v>
      </c>
      <c r="D40" t="s">
        <v>122</v>
      </c>
      <c r="E40" s="24">
        <v>0</v>
      </c>
      <c r="F40" s="10"/>
      <c r="G40" s="10"/>
      <c r="H40" s="10"/>
    </row>
    <row r="41" spans="1:9">
      <c r="A41" s="15">
        <f t="shared" si="1"/>
        <v>40</v>
      </c>
      <c r="B41" s="15" t="s">
        <v>36</v>
      </c>
      <c r="C41" s="9" t="s">
        <v>123</v>
      </c>
      <c r="D41" t="s">
        <v>124</v>
      </c>
      <c r="E41" s="24">
        <v>0</v>
      </c>
      <c r="F41" s="10"/>
      <c r="G41" s="10"/>
      <c r="H41" s="10"/>
    </row>
    <row r="42" spans="1:9">
      <c r="A42" s="15">
        <f t="shared" si="1"/>
        <v>41</v>
      </c>
      <c r="B42" s="15" t="s">
        <v>83</v>
      </c>
      <c r="C42" s="9" t="s">
        <v>125</v>
      </c>
      <c r="D42" t="s">
        <v>126</v>
      </c>
      <c r="E42" s="24">
        <v>0</v>
      </c>
      <c r="F42" s="10"/>
      <c r="G42" s="10"/>
      <c r="H42" s="10"/>
    </row>
    <row r="43" spans="1:9">
      <c r="A43" s="15">
        <f t="shared" si="1"/>
        <v>42</v>
      </c>
      <c r="B43" s="15" t="s">
        <v>83</v>
      </c>
      <c r="C43" s="9" t="s">
        <v>127</v>
      </c>
      <c r="D43" t="s">
        <v>126</v>
      </c>
      <c r="E43" s="24">
        <v>0</v>
      </c>
      <c r="F43" s="10"/>
      <c r="G43" s="10"/>
      <c r="H43" s="10"/>
    </row>
    <row r="44" spans="1:9">
      <c r="A44" s="15">
        <f t="shared" si="1"/>
        <v>43</v>
      </c>
      <c r="B44" s="15" t="s">
        <v>83</v>
      </c>
      <c r="C44" s="59" t="s">
        <v>128</v>
      </c>
      <c r="D44" t="s">
        <v>129</v>
      </c>
      <c r="E44" s="24">
        <v>0</v>
      </c>
      <c r="F44" s="10"/>
      <c r="G44" s="10"/>
      <c r="H44" s="10"/>
    </row>
    <row r="45" spans="1:9">
      <c r="A45" s="15">
        <f t="shared" si="1"/>
        <v>44</v>
      </c>
      <c r="B45" s="15" t="s">
        <v>83</v>
      </c>
      <c r="C45" s="59" t="s">
        <v>130</v>
      </c>
      <c r="D45" t="s">
        <v>129</v>
      </c>
      <c r="E45" s="24">
        <v>0</v>
      </c>
      <c r="F45" s="10"/>
      <c r="G45" s="10"/>
      <c r="H45" s="10"/>
    </row>
    <row r="46" spans="1:9">
      <c r="A46" s="15">
        <f t="shared" si="1"/>
        <v>45</v>
      </c>
      <c r="B46" s="15" t="s">
        <v>36</v>
      </c>
      <c r="C46" s="59" t="s">
        <v>131</v>
      </c>
      <c r="D46" t="s">
        <v>129</v>
      </c>
      <c r="E46" s="24">
        <v>0</v>
      </c>
      <c r="F46" s="10"/>
      <c r="G46" s="10"/>
      <c r="H46" s="10"/>
      <c r="I46" s="10"/>
    </row>
    <row r="47" spans="1:9">
      <c r="A47" s="15">
        <f t="shared" si="1"/>
        <v>46</v>
      </c>
      <c r="B47" s="15" t="s">
        <v>36</v>
      </c>
      <c r="C47" s="5" t="s">
        <v>132</v>
      </c>
      <c r="D47" t="s">
        <v>129</v>
      </c>
      <c r="E47" s="24">
        <v>0</v>
      </c>
      <c r="F47" s="10"/>
      <c r="G47" s="10"/>
      <c r="H47" s="10"/>
      <c r="I47" s="10"/>
    </row>
    <row r="48" spans="1:9">
      <c r="A48" s="15">
        <f t="shared" si="1"/>
        <v>47</v>
      </c>
      <c r="B48" s="15" t="s">
        <v>36</v>
      </c>
      <c r="C48" s="9" t="s">
        <v>133</v>
      </c>
      <c r="D48" t="s">
        <v>134</v>
      </c>
      <c r="E48" s="24">
        <v>0</v>
      </c>
      <c r="F48" s="10"/>
      <c r="G48" s="10"/>
      <c r="H48" s="10"/>
      <c r="I48" s="10"/>
    </row>
    <row r="49" spans="1:9">
      <c r="A49" s="15">
        <f t="shared" si="1"/>
        <v>48</v>
      </c>
      <c r="B49" s="15" t="s">
        <v>36</v>
      </c>
      <c r="C49" s="5" t="s">
        <v>135</v>
      </c>
      <c r="D49" t="s">
        <v>136</v>
      </c>
      <c r="E49" s="24">
        <v>0</v>
      </c>
      <c r="F49" s="10"/>
      <c r="G49" s="10"/>
      <c r="H49" s="10"/>
      <c r="I49" s="10"/>
    </row>
    <row r="50" spans="1:9">
      <c r="A50" s="15">
        <f t="shared" si="1"/>
        <v>49</v>
      </c>
      <c r="B50" s="15" t="s">
        <v>36</v>
      </c>
      <c r="C50" s="5" t="s">
        <v>137</v>
      </c>
      <c r="D50" t="s">
        <v>138</v>
      </c>
      <c r="E50" s="24">
        <v>0</v>
      </c>
      <c r="F50" s="10"/>
      <c r="G50" s="10"/>
      <c r="H50" s="10"/>
      <c r="I50" s="10"/>
    </row>
    <row r="51" spans="1:9">
      <c r="A51" s="15">
        <f t="shared" si="1"/>
        <v>50</v>
      </c>
      <c r="B51" s="15" t="s">
        <v>36</v>
      </c>
      <c r="C51" s="9" t="s">
        <v>139</v>
      </c>
      <c r="D51" t="s">
        <v>140</v>
      </c>
      <c r="E51" s="24">
        <v>0</v>
      </c>
      <c r="F51" s="10"/>
      <c r="G51" s="10"/>
      <c r="H51" s="10"/>
      <c r="I51" s="10"/>
    </row>
    <row r="52" spans="1:9">
      <c r="A52" s="15">
        <f t="shared" si="1"/>
        <v>51</v>
      </c>
      <c r="B52" s="15" t="s">
        <v>36</v>
      </c>
      <c r="C52" s="5" t="s">
        <v>141</v>
      </c>
      <c r="D52" t="s">
        <v>142</v>
      </c>
      <c r="E52" s="24">
        <v>0</v>
      </c>
      <c r="F52" s="10"/>
      <c r="G52" s="10"/>
      <c r="H52" s="10"/>
      <c r="I52" s="10"/>
    </row>
    <row r="53" spans="1:9">
      <c r="A53" s="15">
        <f t="shared" si="1"/>
        <v>52</v>
      </c>
      <c r="B53" s="15" t="s">
        <v>36</v>
      </c>
      <c r="C53" s="5" t="s">
        <v>143</v>
      </c>
      <c r="D53" t="s">
        <v>142</v>
      </c>
      <c r="E53" s="24">
        <v>0</v>
      </c>
      <c r="F53" s="10"/>
      <c r="G53" s="10"/>
      <c r="H53" s="10"/>
      <c r="I53" s="10"/>
    </row>
    <row r="54" spans="1:9">
      <c r="A54" s="15">
        <f t="shared" si="1"/>
        <v>53</v>
      </c>
      <c r="B54" s="15" t="s">
        <v>36</v>
      </c>
      <c r="C54" s="5" t="s">
        <v>144</v>
      </c>
      <c r="D54" t="s">
        <v>142</v>
      </c>
      <c r="E54" s="24">
        <v>0</v>
      </c>
      <c r="F54" s="10"/>
      <c r="G54" s="10"/>
      <c r="H54" s="10"/>
      <c r="I54" s="10"/>
    </row>
    <row r="55" spans="1:9">
      <c r="A55" s="15">
        <f t="shared" si="1"/>
        <v>54</v>
      </c>
      <c r="B55" s="15" t="s">
        <v>83</v>
      </c>
      <c r="C55" s="59" t="s">
        <v>145</v>
      </c>
      <c r="D55" t="s">
        <v>142</v>
      </c>
      <c r="E55" s="24">
        <v>0</v>
      </c>
      <c r="F55" s="10"/>
      <c r="G55" s="10"/>
      <c r="H55" s="10"/>
      <c r="I55" s="10"/>
    </row>
    <row r="56" spans="1:9">
      <c r="A56" s="15">
        <f t="shared" si="1"/>
        <v>55</v>
      </c>
      <c r="B56" s="15" t="s">
        <v>83</v>
      </c>
      <c r="C56" s="59" t="s">
        <v>146</v>
      </c>
      <c r="D56" t="s">
        <v>147</v>
      </c>
      <c r="E56" s="24">
        <v>0</v>
      </c>
      <c r="F56" s="10"/>
      <c r="G56" s="10"/>
      <c r="H56" s="10"/>
      <c r="I56" s="10"/>
    </row>
    <row r="57" spans="1:9">
      <c r="A57" s="15">
        <f t="shared" si="1"/>
        <v>56</v>
      </c>
      <c r="B57" s="15" t="s">
        <v>83</v>
      </c>
      <c r="C57" s="5" t="s">
        <v>148</v>
      </c>
      <c r="D57" t="s">
        <v>149</v>
      </c>
      <c r="E57" s="24">
        <v>0</v>
      </c>
      <c r="F57" s="10"/>
      <c r="G57" s="10"/>
      <c r="H57" s="10"/>
      <c r="I57" s="10"/>
    </row>
    <row r="58" spans="1:9">
      <c r="A58" s="15">
        <f t="shared" si="1"/>
        <v>57</v>
      </c>
      <c r="B58" s="15" t="s">
        <v>36</v>
      </c>
      <c r="C58" s="9" t="s">
        <v>150</v>
      </c>
      <c r="D58" t="s">
        <v>151</v>
      </c>
      <c r="E58" s="24">
        <v>0</v>
      </c>
      <c r="F58" s="10"/>
      <c r="G58" s="10"/>
      <c r="H58" s="10"/>
      <c r="I58" s="10"/>
    </row>
    <row r="59" spans="1:9">
      <c r="A59" s="15">
        <f t="shared" si="1"/>
        <v>58</v>
      </c>
      <c r="B59" s="15" t="s">
        <v>36</v>
      </c>
      <c r="C59" s="5" t="s">
        <v>152</v>
      </c>
      <c r="D59" t="s">
        <v>151</v>
      </c>
      <c r="E59" s="24">
        <v>0</v>
      </c>
      <c r="F59" s="10"/>
      <c r="G59" s="10"/>
      <c r="H59" s="10"/>
      <c r="I59" s="10"/>
    </row>
    <row r="60" spans="1:9">
      <c r="A60" s="15">
        <f t="shared" si="1"/>
        <v>59</v>
      </c>
      <c r="B60" s="15" t="s">
        <v>36</v>
      </c>
      <c r="C60" s="5" t="s">
        <v>153</v>
      </c>
      <c r="D60" t="s">
        <v>154</v>
      </c>
      <c r="E60" s="24">
        <v>0</v>
      </c>
      <c r="F60" s="10"/>
      <c r="G60" s="10"/>
      <c r="H60" s="10"/>
      <c r="I60" s="10"/>
    </row>
    <row r="61" spans="1:9">
      <c r="A61" s="15">
        <f t="shared" si="1"/>
        <v>60</v>
      </c>
      <c r="B61" s="15" t="s">
        <v>36</v>
      </c>
      <c r="C61" s="5" t="s">
        <v>155</v>
      </c>
      <c r="D61" t="s">
        <v>156</v>
      </c>
      <c r="E61" s="24">
        <v>0</v>
      </c>
      <c r="F61" s="10"/>
      <c r="G61" s="10"/>
      <c r="H61" s="10"/>
      <c r="I61" s="10"/>
    </row>
    <row r="62" spans="1:9">
      <c r="A62" s="15">
        <f t="shared" si="1"/>
        <v>61</v>
      </c>
      <c r="B62" s="15" t="s">
        <v>36</v>
      </c>
      <c r="C62" s="5" t="s">
        <v>157</v>
      </c>
      <c r="D62" t="s">
        <v>158</v>
      </c>
      <c r="E62" s="24">
        <v>0</v>
      </c>
      <c r="F62" s="10"/>
      <c r="G62" s="10"/>
      <c r="H62" s="10"/>
      <c r="I62" s="10"/>
    </row>
    <row r="63" spans="1:9">
      <c r="A63" s="15">
        <f t="shared" si="1"/>
        <v>62</v>
      </c>
      <c r="B63" s="15" t="s">
        <v>36</v>
      </c>
      <c r="C63" s="5" t="s">
        <v>159</v>
      </c>
      <c r="D63" t="s">
        <v>160</v>
      </c>
      <c r="E63" s="24">
        <v>0</v>
      </c>
      <c r="F63" s="10"/>
      <c r="G63" s="10"/>
      <c r="H63" s="10"/>
      <c r="I63" s="10"/>
    </row>
    <row r="64" spans="1:9">
      <c r="A64" s="15">
        <f t="shared" si="1"/>
        <v>63</v>
      </c>
      <c r="B64" s="15" t="s">
        <v>36</v>
      </c>
      <c r="C64" s="5" t="s">
        <v>161</v>
      </c>
      <c r="D64" t="s">
        <v>162</v>
      </c>
      <c r="E64" s="24">
        <v>0</v>
      </c>
      <c r="F64" s="10"/>
      <c r="G64" s="10"/>
      <c r="H64" s="10"/>
      <c r="I64" s="10"/>
    </row>
    <row r="65" spans="1:9">
      <c r="A65" s="15">
        <f t="shared" si="1"/>
        <v>64</v>
      </c>
      <c r="B65" s="15" t="s">
        <v>36</v>
      </c>
      <c r="C65" s="5" t="s">
        <v>163</v>
      </c>
      <c r="D65" t="s">
        <v>164</v>
      </c>
      <c r="E65" s="24">
        <v>0</v>
      </c>
      <c r="F65" s="10"/>
      <c r="G65" s="10"/>
      <c r="H65" s="10"/>
      <c r="I65" s="10"/>
    </row>
    <row r="66" spans="1:9">
      <c r="A66" s="15">
        <f t="shared" si="1"/>
        <v>65</v>
      </c>
      <c r="B66" s="15" t="s">
        <v>36</v>
      </c>
      <c r="C66" s="5" t="s">
        <v>165</v>
      </c>
      <c r="D66" t="s">
        <v>166</v>
      </c>
      <c r="E66" s="24">
        <v>0</v>
      </c>
      <c r="F66" s="10"/>
      <c r="G66" s="10"/>
      <c r="H66" s="10"/>
      <c r="I66" s="10"/>
    </row>
    <row r="67" spans="1:9">
      <c r="A67" s="15">
        <f t="shared" si="1"/>
        <v>66</v>
      </c>
      <c r="B67" s="15" t="s">
        <v>36</v>
      </c>
      <c r="C67" s="5" t="s">
        <v>167</v>
      </c>
      <c r="D67" t="s">
        <v>166</v>
      </c>
      <c r="E67" s="24">
        <v>0</v>
      </c>
      <c r="F67" s="10"/>
      <c r="G67" s="10"/>
      <c r="H67" s="10"/>
      <c r="I67" s="10"/>
    </row>
    <row r="68" spans="1:9">
      <c r="A68" s="15">
        <f t="shared" si="1"/>
        <v>67</v>
      </c>
      <c r="B68" s="15" t="s">
        <v>36</v>
      </c>
      <c r="C68" s="5" t="s">
        <v>168</v>
      </c>
      <c r="D68" t="s">
        <v>169</v>
      </c>
      <c r="E68" s="24">
        <v>0</v>
      </c>
      <c r="F68" s="10"/>
      <c r="G68" s="10"/>
      <c r="H68" s="10"/>
      <c r="I68" s="10"/>
    </row>
    <row r="69" spans="1:9">
      <c r="A69" s="15">
        <f t="shared" si="1"/>
        <v>68</v>
      </c>
      <c r="B69" s="15" t="s">
        <v>36</v>
      </c>
      <c r="C69" s="5" t="s">
        <v>170</v>
      </c>
      <c r="D69" t="s">
        <v>169</v>
      </c>
      <c r="E69" s="24">
        <v>0</v>
      </c>
      <c r="F69" s="10"/>
      <c r="G69" s="10"/>
      <c r="H69" s="10"/>
      <c r="I69" s="10"/>
    </row>
    <row r="70" spans="1:9">
      <c r="A70" s="10"/>
      <c r="B70" s="10"/>
      <c r="F70" s="10"/>
      <c r="G70" s="10"/>
      <c r="H70" s="10"/>
      <c r="I70" s="10"/>
    </row>
    <row r="71" spans="1:9">
      <c r="A71" s="10"/>
      <c r="D71" s="18" t="s">
        <v>48</v>
      </c>
      <c r="E71" s="22">
        <f>SUM(E2:E69)</f>
        <v>0</v>
      </c>
    </row>
    <row r="72" spans="1:9">
      <c r="A72" s="10"/>
    </row>
    <row r="73" spans="1:9">
      <c r="D73" s="5" t="s">
        <v>22</v>
      </c>
      <c r="E73" s="22">
        <f>SUM(E59:E69,E57,E52:E54,E49:E50,E47,E38:E40,E32:E34,E25,E14,E11)</f>
        <v>0</v>
      </c>
    </row>
    <row r="75" spans="1:9">
      <c r="D75" s="9" t="s">
        <v>23</v>
      </c>
      <c r="E75" s="22">
        <f>SUM(E58,E51,E48,E41:E43,E35:E37,E26:E31,E15:E24,E13,E7:E10)</f>
        <v>0</v>
      </c>
    </row>
    <row r="77" spans="1:9">
      <c r="D77" s="59" t="s">
        <v>24</v>
      </c>
      <c r="E77" s="22">
        <f>SUM(E55:E56,E44:E46,E12,E2:E6)</f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B1" workbookViewId="0">
      <selection activeCell="E4" sqref="E4"/>
    </sheetView>
  </sheetViews>
  <sheetFormatPr defaultColWidth="8.85546875" defaultRowHeight="15"/>
  <cols>
    <col min="1" max="1" width="2.85546875" customWidth="1"/>
    <col min="2" max="2" width="10.140625" customWidth="1"/>
    <col min="3" max="3" width="156" customWidth="1"/>
    <col min="4" max="4" width="24.85546875" customWidth="1"/>
    <col min="5" max="5" width="12.28515625" customWidth="1"/>
    <col min="6" max="6" width="45.7109375" customWidth="1"/>
    <col min="7" max="7" width="12.42578125" customWidth="1"/>
  </cols>
  <sheetData>
    <row r="1" spans="1:8">
      <c r="A1" s="11" t="s">
        <v>29</v>
      </c>
      <c r="B1" s="11" t="s">
        <v>30</v>
      </c>
      <c r="C1" s="4" t="s">
        <v>171</v>
      </c>
      <c r="D1" s="4" t="s">
        <v>32</v>
      </c>
      <c r="E1" s="4" t="s">
        <v>33</v>
      </c>
      <c r="F1" s="4" t="s">
        <v>34</v>
      </c>
      <c r="G1" s="18" t="s">
        <v>35</v>
      </c>
    </row>
    <row r="2" spans="1:8">
      <c r="A2" s="15">
        <v>1</v>
      </c>
      <c r="B2" s="15" t="s">
        <v>57</v>
      </c>
      <c r="C2" s="6" t="s">
        <v>172</v>
      </c>
      <c r="D2" s="29" t="s">
        <v>173</v>
      </c>
      <c r="E2" s="25">
        <v>0</v>
      </c>
      <c r="G2" s="10"/>
      <c r="H2" s="10"/>
    </row>
    <row r="3" spans="1:8">
      <c r="A3" s="15">
        <f t="shared" ref="A3:A14" si="0">A2+1</f>
        <v>2</v>
      </c>
      <c r="B3" s="15" t="s">
        <v>57</v>
      </c>
      <c r="C3" s="60" t="s">
        <v>174</v>
      </c>
      <c r="D3" s="29" t="s">
        <v>175</v>
      </c>
      <c r="E3" s="25">
        <v>0</v>
      </c>
      <c r="G3" s="10"/>
      <c r="H3" s="10"/>
    </row>
    <row r="4" spans="1:8">
      <c r="A4" s="15">
        <f t="shared" si="0"/>
        <v>3</v>
      </c>
      <c r="B4" s="15" t="s">
        <v>36</v>
      </c>
      <c r="C4" s="8" t="s">
        <v>176</v>
      </c>
      <c r="D4" s="30" t="s">
        <v>177</v>
      </c>
      <c r="E4" s="25">
        <v>0</v>
      </c>
      <c r="G4" s="10"/>
      <c r="H4" s="10"/>
    </row>
    <row r="5" spans="1:8" ht="18.75" customHeight="1">
      <c r="A5" s="15">
        <f t="shared" si="0"/>
        <v>4</v>
      </c>
      <c r="B5" s="15" t="s">
        <v>36</v>
      </c>
      <c r="C5" s="8" t="s">
        <v>178</v>
      </c>
      <c r="D5" s="30" t="s">
        <v>179</v>
      </c>
      <c r="E5" s="25">
        <v>0</v>
      </c>
      <c r="G5" s="10"/>
      <c r="H5" s="10"/>
    </row>
    <row r="6" spans="1:8" ht="18.75" customHeight="1">
      <c r="A6" s="15">
        <f t="shared" si="0"/>
        <v>5</v>
      </c>
      <c r="B6" s="15" t="s">
        <v>36</v>
      </c>
      <c r="C6" s="8" t="s">
        <v>180</v>
      </c>
      <c r="D6" s="30" t="s">
        <v>179</v>
      </c>
      <c r="E6" s="25">
        <v>0</v>
      </c>
      <c r="G6" s="10"/>
      <c r="H6" s="10"/>
    </row>
    <row r="7" spans="1:8" ht="18.75" customHeight="1">
      <c r="A7" s="15">
        <f t="shared" si="0"/>
        <v>6</v>
      </c>
      <c r="B7" s="15" t="s">
        <v>36</v>
      </c>
      <c r="C7" s="8" t="s">
        <v>181</v>
      </c>
      <c r="D7" s="30" t="s">
        <v>182</v>
      </c>
      <c r="E7" s="25">
        <v>0</v>
      </c>
      <c r="G7" s="10"/>
      <c r="H7" s="10"/>
    </row>
    <row r="8" spans="1:8" ht="18.75" customHeight="1">
      <c r="A8" s="15">
        <f t="shared" si="0"/>
        <v>7</v>
      </c>
      <c r="B8" s="15" t="s">
        <v>36</v>
      </c>
      <c r="C8" s="8" t="s">
        <v>183</v>
      </c>
      <c r="D8" s="29" t="s">
        <v>184</v>
      </c>
      <c r="E8" s="25">
        <v>0</v>
      </c>
      <c r="G8" s="10"/>
      <c r="H8" s="10"/>
    </row>
    <row r="9" spans="1:8" ht="18.75" customHeight="1">
      <c r="A9" s="15">
        <f t="shared" si="0"/>
        <v>8</v>
      </c>
      <c r="B9" s="15" t="s">
        <v>36</v>
      </c>
      <c r="C9" s="8" t="s">
        <v>185</v>
      </c>
      <c r="D9" s="29" t="s">
        <v>186</v>
      </c>
      <c r="E9" s="25">
        <v>0</v>
      </c>
      <c r="G9" s="10"/>
      <c r="H9" s="10"/>
    </row>
    <row r="10" spans="1:8" ht="18.75" customHeight="1">
      <c r="A10" s="15">
        <f t="shared" si="0"/>
        <v>9</v>
      </c>
      <c r="B10" s="15" t="s">
        <v>36</v>
      </c>
      <c r="C10" s="8" t="s">
        <v>187</v>
      </c>
      <c r="D10" s="29" t="s">
        <v>186</v>
      </c>
      <c r="E10" s="25">
        <v>0</v>
      </c>
      <c r="G10" s="10"/>
      <c r="H10" s="10"/>
    </row>
    <row r="11" spans="1:8" ht="18.75" customHeight="1">
      <c r="A11" s="15">
        <f t="shared" si="0"/>
        <v>10</v>
      </c>
      <c r="B11" s="15" t="s">
        <v>36</v>
      </c>
      <c r="C11" s="8" t="s">
        <v>188</v>
      </c>
      <c r="D11" s="29" t="s">
        <v>186</v>
      </c>
      <c r="E11" s="25">
        <v>0</v>
      </c>
      <c r="G11" s="10"/>
      <c r="H11" s="10"/>
    </row>
    <row r="12" spans="1:8" ht="18.75" customHeight="1">
      <c r="A12" s="15">
        <f t="shared" si="0"/>
        <v>11</v>
      </c>
      <c r="B12" s="15" t="s">
        <v>36</v>
      </c>
      <c r="C12" s="8" t="s">
        <v>189</v>
      </c>
      <c r="D12" s="29" t="s">
        <v>186</v>
      </c>
      <c r="E12" s="25">
        <v>0</v>
      </c>
      <c r="G12" s="10"/>
      <c r="H12" s="10"/>
    </row>
    <row r="13" spans="1:8" ht="18" customHeight="1">
      <c r="A13" s="15">
        <f t="shared" si="0"/>
        <v>12</v>
      </c>
      <c r="B13" s="15" t="s">
        <v>36</v>
      </c>
      <c r="C13" s="8" t="s">
        <v>190</v>
      </c>
      <c r="D13" s="29" t="s">
        <v>186</v>
      </c>
      <c r="E13" s="25">
        <v>0</v>
      </c>
      <c r="G13" s="10"/>
      <c r="H13" s="10"/>
    </row>
    <row r="14" spans="1:8" ht="18.75" customHeight="1">
      <c r="A14" s="15">
        <f t="shared" si="0"/>
        <v>13</v>
      </c>
      <c r="B14" s="15" t="s">
        <v>36</v>
      </c>
      <c r="C14" s="6" t="s">
        <v>191</v>
      </c>
      <c r="D14" s="29" t="s">
        <v>186</v>
      </c>
      <c r="E14" s="25">
        <v>0</v>
      </c>
      <c r="G14" s="10"/>
      <c r="H14" s="10"/>
    </row>
    <row r="15" spans="1:8">
      <c r="A15" s="10"/>
      <c r="B15" s="10"/>
      <c r="C15" s="29"/>
      <c r="D15" s="29"/>
    </row>
    <row r="16" spans="1:8">
      <c r="A16" s="10"/>
      <c r="B16" s="10"/>
      <c r="D16" s="18" t="s">
        <v>48</v>
      </c>
      <c r="E16" s="22">
        <f>SUM(E2:E14)</f>
        <v>0</v>
      </c>
    </row>
    <row r="17" spans="1:5">
      <c r="A17" s="10"/>
      <c r="B17" s="10"/>
    </row>
    <row r="18" spans="1:5">
      <c r="A18" s="10"/>
      <c r="B18" s="10"/>
      <c r="D18" s="5" t="s">
        <v>22</v>
      </c>
      <c r="E18" s="22">
        <f>SUM(E2,E14)</f>
        <v>0</v>
      </c>
    </row>
    <row r="20" spans="1:5">
      <c r="D20" s="9" t="s">
        <v>23</v>
      </c>
      <c r="E20" s="22">
        <f>SUM(E4:E13)</f>
        <v>0</v>
      </c>
    </row>
    <row r="22" spans="1:5">
      <c r="D22" s="59" t="s">
        <v>24</v>
      </c>
      <c r="E22" s="22">
        <f>SUM(E3)</f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5" workbookViewId="0">
      <selection activeCell="E13" sqref="E13"/>
    </sheetView>
  </sheetViews>
  <sheetFormatPr defaultColWidth="8.85546875" defaultRowHeight="15"/>
  <cols>
    <col min="1" max="1" width="4.42578125" customWidth="1"/>
    <col min="2" max="2" width="10.140625" customWidth="1"/>
    <col min="3" max="3" width="94.7109375" customWidth="1"/>
    <col min="4" max="4" width="24.5703125" customWidth="1"/>
    <col min="5" max="5" width="20.42578125" customWidth="1"/>
    <col min="6" max="6" width="45.42578125" customWidth="1"/>
    <col min="7" max="7" width="13.140625" customWidth="1"/>
  </cols>
  <sheetData>
    <row r="1" spans="1:8">
      <c r="A1" s="11" t="s">
        <v>29</v>
      </c>
      <c r="B1" s="11" t="s">
        <v>30</v>
      </c>
      <c r="C1" s="4" t="s">
        <v>192</v>
      </c>
      <c r="D1" s="4" t="s">
        <v>32</v>
      </c>
      <c r="E1" s="4" t="s">
        <v>33</v>
      </c>
      <c r="F1" s="4" t="s">
        <v>34</v>
      </c>
      <c r="G1" s="18" t="s">
        <v>35</v>
      </c>
    </row>
    <row r="2" spans="1:8">
      <c r="A2" s="15">
        <v>1</v>
      </c>
      <c r="B2" s="15" t="s">
        <v>57</v>
      </c>
      <c r="C2" s="59" t="s">
        <v>193</v>
      </c>
      <c r="D2" t="s">
        <v>194</v>
      </c>
      <c r="E2" s="25">
        <v>0</v>
      </c>
      <c r="F2" s="10"/>
      <c r="G2" s="10"/>
      <c r="H2" s="10"/>
    </row>
    <row r="3" spans="1:8">
      <c r="A3" s="15">
        <f t="shared" ref="A3:A38" si="0">A2+1</f>
        <v>2</v>
      </c>
      <c r="B3" s="15" t="s">
        <v>36</v>
      </c>
      <c r="C3" s="9" t="s">
        <v>195</v>
      </c>
      <c r="D3" t="s">
        <v>196</v>
      </c>
      <c r="E3" s="25">
        <v>0</v>
      </c>
      <c r="F3" s="10"/>
      <c r="G3" s="10"/>
      <c r="H3" s="10"/>
    </row>
    <row r="4" spans="1:8">
      <c r="A4" s="15">
        <f t="shared" si="0"/>
        <v>3</v>
      </c>
      <c r="B4" s="15" t="s">
        <v>57</v>
      </c>
      <c r="C4" s="59" t="s">
        <v>197</v>
      </c>
      <c r="D4" t="s">
        <v>198</v>
      </c>
      <c r="E4" s="25">
        <v>0</v>
      </c>
      <c r="F4" s="10"/>
      <c r="G4" s="10"/>
      <c r="H4" s="10"/>
    </row>
    <row r="5" spans="1:8">
      <c r="A5" s="15">
        <f t="shared" si="0"/>
        <v>4</v>
      </c>
      <c r="B5" s="15" t="s">
        <v>57</v>
      </c>
      <c r="C5" s="59" t="s">
        <v>199</v>
      </c>
      <c r="D5" t="s">
        <v>198</v>
      </c>
      <c r="E5" s="25">
        <v>0</v>
      </c>
      <c r="F5" s="10"/>
      <c r="G5" s="10"/>
      <c r="H5" s="10"/>
    </row>
    <row r="6" spans="1:8">
      <c r="A6" s="15">
        <f t="shared" si="0"/>
        <v>5</v>
      </c>
      <c r="B6" s="15" t="s">
        <v>36</v>
      </c>
      <c r="C6" s="59" t="s">
        <v>200</v>
      </c>
      <c r="D6" t="s">
        <v>201</v>
      </c>
      <c r="E6" s="25">
        <v>0</v>
      </c>
      <c r="F6" s="10"/>
      <c r="G6" s="10"/>
      <c r="H6" s="10"/>
    </row>
    <row r="7" spans="1:8">
      <c r="A7" s="15">
        <f t="shared" si="0"/>
        <v>6</v>
      </c>
      <c r="B7" s="15" t="s">
        <v>36</v>
      </c>
      <c r="C7" s="59" t="s">
        <v>202</v>
      </c>
      <c r="D7" t="s">
        <v>203</v>
      </c>
      <c r="E7" s="25">
        <v>0</v>
      </c>
      <c r="F7" s="10"/>
      <c r="G7" s="10"/>
      <c r="H7" s="10"/>
    </row>
    <row r="8" spans="1:8">
      <c r="A8" s="15">
        <f t="shared" si="0"/>
        <v>7</v>
      </c>
      <c r="B8" s="15" t="s">
        <v>36</v>
      </c>
      <c r="C8" s="59" t="s">
        <v>204</v>
      </c>
      <c r="D8" t="s">
        <v>205</v>
      </c>
      <c r="E8" s="25">
        <v>0</v>
      </c>
      <c r="F8" s="10"/>
      <c r="G8" s="10"/>
      <c r="H8" s="10"/>
    </row>
    <row r="9" spans="1:8">
      <c r="A9" s="15">
        <f t="shared" si="0"/>
        <v>8</v>
      </c>
      <c r="B9" s="15" t="s">
        <v>36</v>
      </c>
      <c r="C9" s="59" t="s">
        <v>206</v>
      </c>
      <c r="D9" t="s">
        <v>207</v>
      </c>
      <c r="E9" s="25">
        <v>0</v>
      </c>
      <c r="F9" s="10"/>
      <c r="G9" s="10"/>
      <c r="H9" s="10"/>
    </row>
    <row r="10" spans="1:8">
      <c r="A10" s="15">
        <f t="shared" si="0"/>
        <v>9</v>
      </c>
      <c r="B10" s="15" t="s">
        <v>36</v>
      </c>
      <c r="C10" s="59" t="s">
        <v>208</v>
      </c>
      <c r="D10" t="s">
        <v>209</v>
      </c>
      <c r="E10" s="25">
        <v>0</v>
      </c>
      <c r="F10" s="10"/>
      <c r="G10" s="10"/>
      <c r="H10" s="10"/>
    </row>
    <row r="11" spans="1:8">
      <c r="A11" s="15">
        <f t="shared" si="0"/>
        <v>10</v>
      </c>
      <c r="B11" s="15" t="s">
        <v>57</v>
      </c>
      <c r="C11" s="59" t="s">
        <v>210</v>
      </c>
      <c r="D11" t="s">
        <v>211</v>
      </c>
      <c r="E11" s="25">
        <v>0</v>
      </c>
      <c r="F11" s="10"/>
      <c r="G11" s="10"/>
      <c r="H11" s="10"/>
    </row>
    <row r="12" spans="1:8">
      <c r="A12" s="15">
        <f t="shared" si="0"/>
        <v>11</v>
      </c>
      <c r="B12" s="15" t="s">
        <v>36</v>
      </c>
      <c r="C12" s="59" t="s">
        <v>212</v>
      </c>
      <c r="D12" t="s">
        <v>211</v>
      </c>
      <c r="E12" s="25">
        <v>0</v>
      </c>
      <c r="F12" s="10"/>
      <c r="G12" s="10"/>
      <c r="H12" s="10"/>
    </row>
    <row r="13" spans="1:8">
      <c r="A13" s="15">
        <f t="shared" si="0"/>
        <v>12</v>
      </c>
      <c r="B13" s="15" t="s">
        <v>36</v>
      </c>
      <c r="C13" s="5" t="s">
        <v>213</v>
      </c>
      <c r="D13" t="s">
        <v>211</v>
      </c>
      <c r="E13" s="25">
        <v>0</v>
      </c>
      <c r="F13" s="10"/>
      <c r="G13" s="10"/>
      <c r="H13" s="10"/>
    </row>
    <row r="14" spans="1:8">
      <c r="A14" s="15">
        <f t="shared" si="0"/>
        <v>13</v>
      </c>
      <c r="B14" s="15" t="s">
        <v>36</v>
      </c>
      <c r="C14" s="5" t="s">
        <v>214</v>
      </c>
      <c r="D14" t="s">
        <v>211</v>
      </c>
      <c r="E14" s="25">
        <v>0</v>
      </c>
      <c r="F14" s="10"/>
      <c r="G14" s="10"/>
      <c r="H14" s="10"/>
    </row>
    <row r="15" spans="1:8">
      <c r="A15" s="15">
        <f t="shared" si="0"/>
        <v>14</v>
      </c>
      <c r="B15" s="15" t="s">
        <v>57</v>
      </c>
      <c r="C15" s="9" t="s">
        <v>215</v>
      </c>
      <c r="D15" t="s">
        <v>216</v>
      </c>
      <c r="E15" s="25">
        <v>0</v>
      </c>
      <c r="F15" s="10"/>
      <c r="G15" s="10"/>
      <c r="H15" s="10"/>
    </row>
    <row r="16" spans="1:8">
      <c r="A16" s="15">
        <f t="shared" si="0"/>
        <v>15</v>
      </c>
      <c r="B16" s="15" t="s">
        <v>57</v>
      </c>
      <c r="C16" s="9" t="s">
        <v>217</v>
      </c>
      <c r="D16" t="s">
        <v>216</v>
      </c>
      <c r="E16" s="25">
        <v>0</v>
      </c>
      <c r="F16" s="10"/>
      <c r="G16" s="10"/>
      <c r="H16" s="10"/>
    </row>
    <row r="17" spans="1:8">
      <c r="A17" s="15">
        <f t="shared" si="0"/>
        <v>16</v>
      </c>
      <c r="B17" s="15" t="s">
        <v>57</v>
      </c>
      <c r="C17" s="9" t="s">
        <v>218</v>
      </c>
      <c r="D17" t="s">
        <v>216</v>
      </c>
      <c r="E17" s="25">
        <v>0</v>
      </c>
      <c r="F17" s="10"/>
      <c r="G17" s="10"/>
      <c r="H17" s="10"/>
    </row>
    <row r="18" spans="1:8">
      <c r="A18" s="15">
        <f t="shared" si="0"/>
        <v>17</v>
      </c>
      <c r="B18" s="15" t="s">
        <v>57</v>
      </c>
      <c r="C18" s="9" t="s">
        <v>219</v>
      </c>
      <c r="D18" t="s">
        <v>216</v>
      </c>
      <c r="E18" s="25">
        <v>0</v>
      </c>
      <c r="F18" s="10"/>
      <c r="G18" s="10"/>
      <c r="H18" s="10"/>
    </row>
    <row r="19" spans="1:8">
      <c r="A19" s="15">
        <f t="shared" si="0"/>
        <v>18</v>
      </c>
      <c r="B19" s="15" t="s">
        <v>36</v>
      </c>
      <c r="C19" s="5" t="s">
        <v>220</v>
      </c>
      <c r="D19" t="s">
        <v>216</v>
      </c>
      <c r="E19" s="25">
        <v>0</v>
      </c>
      <c r="F19" s="10"/>
      <c r="G19" s="10"/>
      <c r="H19" s="10"/>
    </row>
    <row r="20" spans="1:8">
      <c r="A20" s="15">
        <f t="shared" si="0"/>
        <v>19</v>
      </c>
      <c r="B20" s="15" t="s">
        <v>57</v>
      </c>
      <c r="C20" s="5" t="s">
        <v>221</v>
      </c>
      <c r="D20" t="s">
        <v>222</v>
      </c>
      <c r="E20" s="25">
        <v>0</v>
      </c>
      <c r="F20" s="10"/>
      <c r="G20" s="10"/>
      <c r="H20" s="10"/>
    </row>
    <row r="21" spans="1:8">
      <c r="A21" s="15">
        <f t="shared" si="0"/>
        <v>20</v>
      </c>
      <c r="B21" s="15" t="s">
        <v>36</v>
      </c>
      <c r="C21" s="5" t="s">
        <v>223</v>
      </c>
      <c r="D21" t="s">
        <v>222</v>
      </c>
      <c r="E21" s="25">
        <v>0</v>
      </c>
      <c r="F21" s="10"/>
      <c r="G21" s="10"/>
      <c r="H21" s="10"/>
    </row>
    <row r="22" spans="1:8">
      <c r="A22" s="15">
        <f t="shared" si="0"/>
        <v>21</v>
      </c>
      <c r="B22" s="15" t="s">
        <v>57</v>
      </c>
      <c r="C22" s="5" t="s">
        <v>224</v>
      </c>
      <c r="D22" t="s">
        <v>222</v>
      </c>
      <c r="E22" s="25">
        <v>0</v>
      </c>
      <c r="F22" s="10"/>
      <c r="G22" s="10"/>
      <c r="H22" s="10"/>
    </row>
    <row r="23" spans="1:8">
      <c r="A23" s="15">
        <f t="shared" si="0"/>
        <v>22</v>
      </c>
      <c r="B23" s="15" t="s">
        <v>57</v>
      </c>
      <c r="C23" s="5" t="s">
        <v>225</v>
      </c>
      <c r="D23" t="s">
        <v>222</v>
      </c>
      <c r="E23" s="25">
        <v>0</v>
      </c>
      <c r="F23" s="10"/>
      <c r="G23" s="10"/>
      <c r="H23" s="10"/>
    </row>
    <row r="24" spans="1:8">
      <c r="A24" s="15">
        <f t="shared" si="0"/>
        <v>23</v>
      </c>
      <c r="B24" s="15" t="s">
        <v>57</v>
      </c>
      <c r="C24" s="5" t="s">
        <v>226</v>
      </c>
      <c r="D24" t="s">
        <v>222</v>
      </c>
      <c r="E24" s="25">
        <v>0</v>
      </c>
      <c r="F24" s="10"/>
    </row>
    <row r="25" spans="1:8">
      <c r="A25" s="15">
        <f t="shared" si="0"/>
        <v>24</v>
      </c>
      <c r="B25" s="15" t="s">
        <v>36</v>
      </c>
      <c r="C25" s="5" t="s">
        <v>220</v>
      </c>
      <c r="D25" t="s">
        <v>222</v>
      </c>
      <c r="E25" s="25">
        <v>0</v>
      </c>
      <c r="F25" s="10"/>
    </row>
    <row r="26" spans="1:8">
      <c r="A26" s="15">
        <f t="shared" si="0"/>
        <v>25</v>
      </c>
      <c r="B26" s="15" t="s">
        <v>36</v>
      </c>
      <c r="C26" s="5" t="s">
        <v>227</v>
      </c>
      <c r="D26" t="s">
        <v>228</v>
      </c>
      <c r="E26" s="25">
        <v>0</v>
      </c>
      <c r="F26" s="10"/>
    </row>
    <row r="27" spans="1:8">
      <c r="A27" s="15">
        <f t="shared" si="0"/>
        <v>26</v>
      </c>
      <c r="B27" s="15" t="s">
        <v>36</v>
      </c>
      <c r="C27" s="5" t="s">
        <v>229</v>
      </c>
      <c r="D27" t="s">
        <v>230</v>
      </c>
      <c r="E27" s="25">
        <v>0</v>
      </c>
      <c r="F27" s="10"/>
    </row>
    <row r="28" spans="1:8">
      <c r="A28" s="15">
        <f t="shared" si="0"/>
        <v>27</v>
      </c>
      <c r="B28" s="15" t="s">
        <v>36</v>
      </c>
      <c r="C28" s="5" t="s">
        <v>231</v>
      </c>
      <c r="D28" t="s">
        <v>230</v>
      </c>
      <c r="E28" s="25">
        <v>0</v>
      </c>
      <c r="F28" s="10"/>
    </row>
    <row r="29" spans="1:8">
      <c r="A29" s="15">
        <f t="shared" si="0"/>
        <v>28</v>
      </c>
      <c r="B29" s="15" t="s">
        <v>36</v>
      </c>
      <c r="C29" s="5" t="s">
        <v>232</v>
      </c>
      <c r="D29" t="s">
        <v>233</v>
      </c>
      <c r="E29" s="25">
        <v>0</v>
      </c>
      <c r="F29" s="10"/>
    </row>
    <row r="30" spans="1:8">
      <c r="A30" s="15">
        <f t="shared" si="0"/>
        <v>29</v>
      </c>
      <c r="B30" s="15" t="s">
        <v>36</v>
      </c>
      <c r="C30" s="5" t="s">
        <v>234</v>
      </c>
      <c r="D30" t="s">
        <v>233</v>
      </c>
      <c r="E30" s="25">
        <v>0</v>
      </c>
      <c r="F30" s="10"/>
    </row>
    <row r="31" spans="1:8">
      <c r="A31" s="15">
        <f t="shared" si="0"/>
        <v>30</v>
      </c>
      <c r="B31" s="15" t="s">
        <v>36</v>
      </c>
      <c r="C31" s="5" t="s">
        <v>235</v>
      </c>
      <c r="D31" t="s">
        <v>233</v>
      </c>
      <c r="E31" s="25">
        <v>0</v>
      </c>
      <c r="F31" s="10"/>
    </row>
    <row r="32" spans="1:8">
      <c r="A32" s="15">
        <f t="shared" si="0"/>
        <v>31</v>
      </c>
      <c r="B32" s="15" t="s">
        <v>36</v>
      </c>
      <c r="C32" s="5" t="s">
        <v>236</v>
      </c>
      <c r="D32" t="s">
        <v>237</v>
      </c>
      <c r="E32" s="25">
        <v>0</v>
      </c>
      <c r="F32" s="10"/>
    </row>
    <row r="33" spans="1:6">
      <c r="A33" s="15">
        <f t="shared" si="0"/>
        <v>32</v>
      </c>
      <c r="B33" s="15" t="s">
        <v>36</v>
      </c>
      <c r="C33" s="5" t="s">
        <v>238</v>
      </c>
      <c r="D33" t="s">
        <v>237</v>
      </c>
      <c r="E33" s="25">
        <v>0</v>
      </c>
      <c r="F33" s="10"/>
    </row>
    <row r="34" spans="1:6">
      <c r="A34" s="15">
        <f t="shared" si="0"/>
        <v>33</v>
      </c>
      <c r="B34" s="15" t="s">
        <v>36</v>
      </c>
      <c r="C34" s="5" t="s">
        <v>239</v>
      </c>
      <c r="D34" t="s">
        <v>237</v>
      </c>
      <c r="E34" s="25">
        <v>0</v>
      </c>
      <c r="F34" s="10"/>
    </row>
    <row r="35" spans="1:6">
      <c r="A35" s="15">
        <f t="shared" si="0"/>
        <v>34</v>
      </c>
      <c r="B35" s="15" t="s">
        <v>36</v>
      </c>
      <c r="C35" s="5" t="s">
        <v>240</v>
      </c>
      <c r="D35" t="s">
        <v>237</v>
      </c>
      <c r="E35" s="25">
        <v>0</v>
      </c>
      <c r="F35" s="10"/>
    </row>
    <row r="36" spans="1:6">
      <c r="A36" s="15">
        <f t="shared" si="0"/>
        <v>35</v>
      </c>
      <c r="B36" s="15" t="s">
        <v>36</v>
      </c>
      <c r="C36" s="5" t="s">
        <v>241</v>
      </c>
      <c r="D36" t="s">
        <v>237</v>
      </c>
      <c r="E36" s="25">
        <v>0</v>
      </c>
      <c r="F36" s="10"/>
    </row>
    <row r="37" spans="1:6">
      <c r="A37" s="15">
        <f t="shared" si="0"/>
        <v>36</v>
      </c>
      <c r="B37" s="15" t="s">
        <v>36</v>
      </c>
      <c r="C37" s="5" t="s">
        <v>242</v>
      </c>
      <c r="D37" t="s">
        <v>237</v>
      </c>
      <c r="E37" s="25">
        <v>0</v>
      </c>
      <c r="F37" s="10"/>
    </row>
    <row r="38" spans="1:6">
      <c r="A38" s="15">
        <f t="shared" si="0"/>
        <v>37</v>
      </c>
      <c r="B38" s="15" t="s">
        <v>36</v>
      </c>
      <c r="C38" s="5" t="s">
        <v>243</v>
      </c>
      <c r="D38" t="s">
        <v>237</v>
      </c>
      <c r="E38" s="25">
        <v>0</v>
      </c>
      <c r="F38" s="10"/>
    </row>
    <row r="39" spans="1:6">
      <c r="A39" s="10"/>
      <c r="B39" s="10"/>
      <c r="E39" s="10"/>
      <c r="F39" s="10"/>
    </row>
    <row r="40" spans="1:6">
      <c r="A40" s="10"/>
      <c r="B40" s="10"/>
      <c r="D40" s="18" t="s">
        <v>48</v>
      </c>
      <c r="E40" s="26">
        <f>SUM(E2:E38)</f>
        <v>0</v>
      </c>
      <c r="F40" s="10"/>
    </row>
    <row r="41" spans="1:6">
      <c r="A41" s="10"/>
      <c r="B41" s="10"/>
    </row>
    <row r="42" spans="1:6">
      <c r="D42" s="5" t="s">
        <v>22</v>
      </c>
      <c r="E42" s="22">
        <f>SUM(E13,E14,E19:E38)</f>
        <v>0</v>
      </c>
    </row>
    <row r="44" spans="1:6">
      <c r="D44" s="9" t="s">
        <v>23</v>
      </c>
      <c r="E44" s="22">
        <f>SUM(E3,E15:E18)</f>
        <v>0</v>
      </c>
    </row>
    <row r="46" spans="1:6">
      <c r="D46" s="59" t="s">
        <v>24</v>
      </c>
      <c r="E46" s="22">
        <f>SUM(E2,E4:E12)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B31" workbookViewId="0">
      <selection activeCell="E45" sqref="E45"/>
    </sheetView>
  </sheetViews>
  <sheetFormatPr defaultColWidth="8.85546875" defaultRowHeight="15"/>
  <cols>
    <col min="1" max="1" width="5" customWidth="1"/>
    <col min="2" max="2" width="10" customWidth="1"/>
    <col min="3" max="3" width="93.42578125" customWidth="1"/>
    <col min="4" max="4" width="24.85546875" customWidth="1"/>
    <col min="5" max="5" width="22.42578125" customWidth="1"/>
    <col min="6" max="6" width="61" customWidth="1"/>
    <col min="7" max="7" width="12.42578125" customWidth="1"/>
  </cols>
  <sheetData>
    <row r="1" spans="1:7">
      <c r="A1" s="11" t="s">
        <v>29</v>
      </c>
      <c r="B1" s="11" t="s">
        <v>30</v>
      </c>
      <c r="C1" s="4" t="s">
        <v>244</v>
      </c>
      <c r="D1" s="4" t="s">
        <v>32</v>
      </c>
      <c r="E1" s="4" t="s">
        <v>33</v>
      </c>
      <c r="F1" s="4" t="s">
        <v>34</v>
      </c>
      <c r="G1" s="18" t="s">
        <v>35</v>
      </c>
    </row>
    <row r="2" spans="1:7">
      <c r="A2" s="15">
        <v>1</v>
      </c>
      <c r="B2" s="15" t="s">
        <v>36</v>
      </c>
      <c r="C2" s="9" t="s">
        <v>245</v>
      </c>
      <c r="D2" t="s">
        <v>246</v>
      </c>
      <c r="E2" s="27">
        <v>0</v>
      </c>
      <c r="G2" s="10"/>
    </row>
    <row r="3" spans="1:7">
      <c r="A3" s="15">
        <f t="shared" ref="A3:A27" si="0">A2+1</f>
        <v>2</v>
      </c>
      <c r="B3" s="15" t="s">
        <v>36</v>
      </c>
      <c r="C3" s="9" t="s">
        <v>247</v>
      </c>
      <c r="D3" t="s">
        <v>248</v>
      </c>
      <c r="E3" s="27">
        <v>0</v>
      </c>
      <c r="G3" s="10"/>
    </row>
    <row r="4" spans="1:7">
      <c r="A4" s="15">
        <f t="shared" si="0"/>
        <v>3</v>
      </c>
      <c r="B4" s="15" t="s">
        <v>36</v>
      </c>
      <c r="C4" s="9" t="s">
        <v>249</v>
      </c>
      <c r="D4" t="s">
        <v>250</v>
      </c>
      <c r="E4" s="27">
        <v>0</v>
      </c>
      <c r="G4" s="10"/>
    </row>
    <row r="5" spans="1:7">
      <c r="A5" s="15">
        <f t="shared" si="0"/>
        <v>4</v>
      </c>
      <c r="B5" s="15" t="s">
        <v>36</v>
      </c>
      <c r="C5" s="5" t="s">
        <v>251</v>
      </c>
      <c r="D5" t="s">
        <v>250</v>
      </c>
      <c r="E5" s="27">
        <v>0</v>
      </c>
      <c r="G5" s="10"/>
    </row>
    <row r="6" spans="1:7">
      <c r="A6" s="15">
        <f t="shared" si="0"/>
        <v>5</v>
      </c>
      <c r="B6" s="15" t="s">
        <v>36</v>
      </c>
      <c r="C6" s="9" t="s">
        <v>252</v>
      </c>
      <c r="D6" t="s">
        <v>250</v>
      </c>
      <c r="E6" s="27">
        <v>0</v>
      </c>
      <c r="G6" s="10"/>
    </row>
    <row r="7" spans="1:7">
      <c r="A7" s="15">
        <f t="shared" si="0"/>
        <v>6</v>
      </c>
      <c r="B7" s="15" t="s">
        <v>36</v>
      </c>
      <c r="C7" s="9" t="s">
        <v>253</v>
      </c>
      <c r="D7" t="s">
        <v>250</v>
      </c>
      <c r="E7" s="27">
        <v>0</v>
      </c>
      <c r="G7" s="10"/>
    </row>
    <row r="8" spans="1:7">
      <c r="A8" s="15">
        <f t="shared" si="0"/>
        <v>7</v>
      </c>
      <c r="B8" s="15" t="s">
        <v>36</v>
      </c>
      <c r="C8" s="9" t="s">
        <v>254</v>
      </c>
      <c r="D8" t="s">
        <v>250</v>
      </c>
      <c r="E8" s="27">
        <v>0</v>
      </c>
      <c r="G8" s="10"/>
    </row>
    <row r="9" spans="1:7">
      <c r="A9" s="15">
        <f t="shared" si="0"/>
        <v>8</v>
      </c>
      <c r="B9" s="15" t="s">
        <v>36</v>
      </c>
      <c r="C9" s="9" t="s">
        <v>255</v>
      </c>
      <c r="D9" t="s">
        <v>250</v>
      </c>
      <c r="E9" s="27">
        <v>0</v>
      </c>
      <c r="G9" s="10"/>
    </row>
    <row r="10" spans="1:7">
      <c r="A10" s="15">
        <f t="shared" si="0"/>
        <v>9</v>
      </c>
      <c r="B10" s="15" t="s">
        <v>36</v>
      </c>
      <c r="C10" s="9" t="s">
        <v>256</v>
      </c>
      <c r="D10" t="s">
        <v>257</v>
      </c>
      <c r="E10" s="27">
        <v>0</v>
      </c>
      <c r="G10" s="10"/>
    </row>
    <row r="11" spans="1:7">
      <c r="A11" s="15">
        <f t="shared" si="0"/>
        <v>10</v>
      </c>
      <c r="B11" s="15" t="s">
        <v>36</v>
      </c>
      <c r="C11" s="9" t="s">
        <v>258</v>
      </c>
      <c r="D11" t="s">
        <v>257</v>
      </c>
      <c r="E11" s="27">
        <v>0</v>
      </c>
      <c r="G11" s="10"/>
    </row>
    <row r="12" spans="1:7">
      <c r="A12" s="15">
        <f t="shared" si="0"/>
        <v>11</v>
      </c>
      <c r="B12" s="15" t="s">
        <v>36</v>
      </c>
      <c r="C12" s="9" t="s">
        <v>259</v>
      </c>
      <c r="D12" t="s">
        <v>257</v>
      </c>
      <c r="E12" s="27">
        <v>0</v>
      </c>
      <c r="G12" s="10"/>
    </row>
    <row r="13" spans="1:7">
      <c r="A13" s="15">
        <f t="shared" si="0"/>
        <v>12</v>
      </c>
      <c r="B13" s="15" t="s">
        <v>36</v>
      </c>
      <c r="C13" s="9" t="s">
        <v>260</v>
      </c>
      <c r="D13" t="s">
        <v>257</v>
      </c>
      <c r="E13" s="27">
        <v>0</v>
      </c>
      <c r="G13" s="10"/>
    </row>
    <row r="14" spans="1:7">
      <c r="A14" s="15">
        <f t="shared" si="0"/>
        <v>13</v>
      </c>
      <c r="B14" s="15" t="s">
        <v>36</v>
      </c>
      <c r="C14" s="9" t="s">
        <v>261</v>
      </c>
      <c r="D14" t="s">
        <v>262</v>
      </c>
      <c r="E14" s="27">
        <v>0</v>
      </c>
      <c r="G14" s="10"/>
    </row>
    <row r="15" spans="1:7">
      <c r="A15" s="15">
        <f t="shared" si="0"/>
        <v>14</v>
      </c>
      <c r="B15" s="15" t="s">
        <v>36</v>
      </c>
      <c r="C15" s="9" t="s">
        <v>263</v>
      </c>
      <c r="D15" t="s">
        <v>262</v>
      </c>
      <c r="E15" s="27">
        <v>0</v>
      </c>
      <c r="G15" s="10"/>
    </row>
    <row r="16" spans="1:7">
      <c r="A16" s="15">
        <f t="shared" si="0"/>
        <v>15</v>
      </c>
      <c r="B16" s="15" t="s">
        <v>36</v>
      </c>
      <c r="C16" s="9" t="s">
        <v>264</v>
      </c>
      <c r="D16" t="s">
        <v>262</v>
      </c>
      <c r="E16" s="27">
        <v>0</v>
      </c>
      <c r="G16" s="10"/>
    </row>
    <row r="17" spans="1:7">
      <c r="A17" s="15">
        <f t="shared" si="0"/>
        <v>16</v>
      </c>
      <c r="B17" s="15" t="s">
        <v>36</v>
      </c>
      <c r="C17" s="9" t="s">
        <v>265</v>
      </c>
      <c r="D17" t="s">
        <v>266</v>
      </c>
      <c r="E17" s="27">
        <v>0</v>
      </c>
      <c r="G17" s="10"/>
    </row>
    <row r="18" spans="1:7">
      <c r="A18" s="15">
        <f>A17+1</f>
        <v>17</v>
      </c>
      <c r="B18" s="15" t="s">
        <v>36</v>
      </c>
      <c r="C18" s="5" t="s">
        <v>267</v>
      </c>
      <c r="D18" t="s">
        <v>268</v>
      </c>
      <c r="E18" s="27">
        <v>0</v>
      </c>
      <c r="G18" s="10"/>
    </row>
    <row r="19" spans="1:7">
      <c r="A19" s="15">
        <f t="shared" si="0"/>
        <v>18</v>
      </c>
      <c r="B19" s="15" t="s">
        <v>57</v>
      </c>
      <c r="C19" s="5" t="s">
        <v>269</v>
      </c>
      <c r="D19" t="s">
        <v>268</v>
      </c>
      <c r="E19" s="27">
        <v>0</v>
      </c>
      <c r="G19" s="10"/>
    </row>
    <row r="20" spans="1:7">
      <c r="A20" s="15">
        <f t="shared" si="0"/>
        <v>19</v>
      </c>
      <c r="B20" s="15" t="s">
        <v>57</v>
      </c>
      <c r="C20" s="59" t="s">
        <v>270</v>
      </c>
      <c r="D20" t="s">
        <v>268</v>
      </c>
      <c r="E20" s="27">
        <v>0</v>
      </c>
      <c r="G20" s="10"/>
    </row>
    <row r="21" spans="1:7">
      <c r="A21" s="15">
        <f t="shared" si="0"/>
        <v>20</v>
      </c>
      <c r="B21" s="15" t="s">
        <v>36</v>
      </c>
      <c r="C21" s="5" t="s">
        <v>271</v>
      </c>
      <c r="D21" t="s">
        <v>268</v>
      </c>
      <c r="E21" s="27">
        <v>0</v>
      </c>
      <c r="G21" s="10"/>
    </row>
    <row r="22" spans="1:7">
      <c r="A22" s="15">
        <f t="shared" si="0"/>
        <v>21</v>
      </c>
      <c r="B22" s="15" t="s">
        <v>36</v>
      </c>
      <c r="C22" s="5" t="s">
        <v>272</v>
      </c>
      <c r="D22" t="s">
        <v>268</v>
      </c>
      <c r="E22" s="27">
        <v>0</v>
      </c>
    </row>
    <row r="23" spans="1:7">
      <c r="A23" s="15">
        <f t="shared" si="0"/>
        <v>22</v>
      </c>
      <c r="B23" s="15" t="s">
        <v>36</v>
      </c>
      <c r="C23" s="5" t="s">
        <v>273</v>
      </c>
      <c r="D23" t="s">
        <v>268</v>
      </c>
      <c r="E23" s="27">
        <v>0</v>
      </c>
    </row>
    <row r="24" spans="1:7">
      <c r="A24" s="15">
        <f t="shared" si="0"/>
        <v>23</v>
      </c>
      <c r="B24" s="15" t="s">
        <v>36</v>
      </c>
      <c r="C24" s="5" t="s">
        <v>274</v>
      </c>
      <c r="D24" t="s">
        <v>268</v>
      </c>
      <c r="E24" s="27">
        <v>0</v>
      </c>
    </row>
    <row r="25" spans="1:7">
      <c r="A25" s="15">
        <f t="shared" si="0"/>
        <v>24</v>
      </c>
      <c r="B25" s="15" t="s">
        <v>36</v>
      </c>
      <c r="C25" s="5" t="s">
        <v>275</v>
      </c>
      <c r="D25" t="s">
        <v>268</v>
      </c>
      <c r="E25" s="27">
        <v>0</v>
      </c>
    </row>
    <row r="26" spans="1:7">
      <c r="A26" s="15">
        <f t="shared" si="0"/>
        <v>25</v>
      </c>
      <c r="B26" s="15" t="s">
        <v>36</v>
      </c>
      <c r="C26" s="5" t="s">
        <v>276</v>
      </c>
      <c r="D26" t="s">
        <v>268</v>
      </c>
      <c r="E26" s="27">
        <v>0</v>
      </c>
    </row>
    <row r="27" spans="1:7">
      <c r="A27" s="15">
        <f t="shared" si="0"/>
        <v>26</v>
      </c>
      <c r="B27" s="15" t="s">
        <v>57</v>
      </c>
      <c r="C27" s="5" t="s">
        <v>277</v>
      </c>
      <c r="D27" t="s">
        <v>278</v>
      </c>
      <c r="E27" s="27">
        <v>0</v>
      </c>
    </row>
    <row r="28" spans="1:7">
      <c r="A28" s="15">
        <f>A27+1</f>
        <v>27</v>
      </c>
      <c r="B28" s="15" t="s">
        <v>57</v>
      </c>
      <c r="C28" s="5" t="s">
        <v>279</v>
      </c>
      <c r="D28" t="s">
        <v>278</v>
      </c>
      <c r="E28" s="27">
        <v>0</v>
      </c>
    </row>
    <row r="29" spans="1:7">
      <c r="A29" s="15">
        <f>A28+1</f>
        <v>28</v>
      </c>
      <c r="B29" s="15" t="s">
        <v>57</v>
      </c>
      <c r="C29" s="59" t="s">
        <v>280</v>
      </c>
      <c r="D29" t="s">
        <v>278</v>
      </c>
      <c r="E29" s="27">
        <v>0</v>
      </c>
    </row>
    <row r="30" spans="1:7">
      <c r="A30" s="15">
        <f>A29+1</f>
        <v>29</v>
      </c>
      <c r="B30" s="15" t="s">
        <v>57</v>
      </c>
      <c r="C30" s="59" t="s">
        <v>281</v>
      </c>
      <c r="D30" t="s">
        <v>278</v>
      </c>
      <c r="E30" s="27">
        <v>0</v>
      </c>
    </row>
    <row r="31" spans="1:7">
      <c r="A31" s="15">
        <f t="shared" ref="A31:A62" si="1">A30+1</f>
        <v>30</v>
      </c>
      <c r="B31" s="15" t="s">
        <v>36</v>
      </c>
      <c r="C31" s="5" t="s">
        <v>282</v>
      </c>
      <c r="D31" t="s">
        <v>278</v>
      </c>
      <c r="E31" s="27">
        <v>0</v>
      </c>
    </row>
    <row r="32" spans="1:7">
      <c r="A32" s="15">
        <f t="shared" si="1"/>
        <v>31</v>
      </c>
      <c r="B32" s="15" t="s">
        <v>36</v>
      </c>
      <c r="C32" s="5" t="s">
        <v>283</v>
      </c>
      <c r="D32" t="s">
        <v>278</v>
      </c>
      <c r="E32" s="27">
        <v>0</v>
      </c>
    </row>
    <row r="33" spans="1:7">
      <c r="A33" s="15">
        <f t="shared" si="1"/>
        <v>32</v>
      </c>
      <c r="B33" s="15" t="s">
        <v>57</v>
      </c>
      <c r="C33" s="5" t="s">
        <v>284</v>
      </c>
      <c r="D33" t="s">
        <v>285</v>
      </c>
      <c r="E33" s="27">
        <v>0</v>
      </c>
    </row>
    <row r="34" spans="1:7">
      <c r="A34" s="15">
        <f t="shared" si="1"/>
        <v>33</v>
      </c>
      <c r="B34" s="15" t="s">
        <v>57</v>
      </c>
      <c r="C34" s="5" t="s">
        <v>286</v>
      </c>
      <c r="D34" t="s">
        <v>287</v>
      </c>
      <c r="E34" s="27">
        <v>0</v>
      </c>
    </row>
    <row r="35" spans="1:7">
      <c r="A35" s="15">
        <f t="shared" si="1"/>
        <v>34</v>
      </c>
      <c r="B35" s="15" t="s">
        <v>57</v>
      </c>
      <c r="C35" s="5" t="s">
        <v>288</v>
      </c>
      <c r="D35" t="s">
        <v>287</v>
      </c>
      <c r="E35" s="27">
        <v>0</v>
      </c>
    </row>
    <row r="36" spans="1:7">
      <c r="A36" s="15">
        <f t="shared" si="1"/>
        <v>35</v>
      </c>
      <c r="B36" s="15" t="s">
        <v>36</v>
      </c>
      <c r="C36" s="5" t="s">
        <v>289</v>
      </c>
      <c r="D36" t="s">
        <v>287</v>
      </c>
      <c r="E36" s="27">
        <v>0</v>
      </c>
    </row>
    <row r="37" spans="1:7">
      <c r="A37" s="15">
        <f t="shared" si="1"/>
        <v>36</v>
      </c>
      <c r="B37" s="15" t="s">
        <v>36</v>
      </c>
      <c r="C37" s="5" t="s">
        <v>290</v>
      </c>
      <c r="D37" t="s">
        <v>291</v>
      </c>
      <c r="E37" s="27">
        <v>0</v>
      </c>
    </row>
    <row r="38" spans="1:7">
      <c r="A38" s="15">
        <f t="shared" si="1"/>
        <v>37</v>
      </c>
      <c r="B38" s="15" t="s">
        <v>57</v>
      </c>
      <c r="C38" s="5" t="s">
        <v>292</v>
      </c>
      <c r="D38" t="s">
        <v>291</v>
      </c>
      <c r="E38" s="27">
        <v>0</v>
      </c>
    </row>
    <row r="39" spans="1:7">
      <c r="A39" s="15">
        <f t="shared" si="1"/>
        <v>38</v>
      </c>
      <c r="B39" s="15" t="s">
        <v>36</v>
      </c>
      <c r="C39" s="5" t="s">
        <v>293</v>
      </c>
      <c r="D39" t="s">
        <v>294</v>
      </c>
      <c r="E39" s="27">
        <v>0</v>
      </c>
      <c r="G39" s="10"/>
    </row>
    <row r="40" spans="1:7">
      <c r="A40" s="15">
        <f t="shared" si="1"/>
        <v>39</v>
      </c>
      <c r="B40" s="15" t="s">
        <v>36</v>
      </c>
      <c r="C40" s="5" t="s">
        <v>295</v>
      </c>
      <c r="D40" t="s">
        <v>296</v>
      </c>
      <c r="E40" s="27">
        <v>0</v>
      </c>
      <c r="G40" s="10"/>
    </row>
    <row r="41" spans="1:7">
      <c r="A41" s="15">
        <f t="shared" si="1"/>
        <v>40</v>
      </c>
      <c r="B41" s="15" t="s">
        <v>57</v>
      </c>
      <c r="C41" s="9" t="s">
        <v>297</v>
      </c>
      <c r="D41" t="s">
        <v>298</v>
      </c>
      <c r="E41" s="27">
        <v>0</v>
      </c>
      <c r="G41" s="10"/>
    </row>
    <row r="42" spans="1:7">
      <c r="A42" s="15">
        <f t="shared" si="1"/>
        <v>41</v>
      </c>
      <c r="B42" s="15" t="s">
        <v>57</v>
      </c>
      <c r="C42" s="9" t="s">
        <v>299</v>
      </c>
      <c r="D42" t="s">
        <v>298</v>
      </c>
      <c r="E42" s="27">
        <v>0</v>
      </c>
      <c r="G42" s="10"/>
    </row>
    <row r="43" spans="1:7">
      <c r="A43" s="15">
        <f t="shared" si="1"/>
        <v>42</v>
      </c>
      <c r="B43" s="15" t="s">
        <v>57</v>
      </c>
      <c r="C43" s="9" t="s">
        <v>300</v>
      </c>
      <c r="D43" t="s">
        <v>301</v>
      </c>
      <c r="E43" s="27">
        <v>0</v>
      </c>
      <c r="G43" s="10"/>
    </row>
    <row r="44" spans="1:7">
      <c r="A44" s="15">
        <f t="shared" si="1"/>
        <v>43</v>
      </c>
      <c r="B44" s="15" t="s">
        <v>57</v>
      </c>
      <c r="C44" s="9" t="s">
        <v>302</v>
      </c>
      <c r="D44" t="s">
        <v>303</v>
      </c>
      <c r="E44" s="27">
        <v>0</v>
      </c>
      <c r="G44" s="10"/>
    </row>
    <row r="45" spans="1:7">
      <c r="A45" s="15">
        <f t="shared" si="1"/>
        <v>44</v>
      </c>
      <c r="B45" s="15" t="s">
        <v>57</v>
      </c>
      <c r="C45" s="5" t="s">
        <v>304</v>
      </c>
      <c r="D45" t="s">
        <v>305</v>
      </c>
      <c r="E45" s="27">
        <v>0</v>
      </c>
      <c r="G45" s="10"/>
    </row>
    <row r="46" spans="1:7">
      <c r="A46" s="15">
        <f t="shared" si="1"/>
        <v>45</v>
      </c>
      <c r="B46" s="15" t="s">
        <v>57</v>
      </c>
      <c r="C46" s="5" t="s">
        <v>306</v>
      </c>
      <c r="D46" t="s">
        <v>305</v>
      </c>
      <c r="E46" s="27">
        <v>0</v>
      </c>
      <c r="G46" s="10"/>
    </row>
    <row r="47" spans="1:7">
      <c r="A47" s="15">
        <f t="shared" si="1"/>
        <v>46</v>
      </c>
      <c r="B47" s="15" t="s">
        <v>36</v>
      </c>
      <c r="C47" s="5" t="s">
        <v>307</v>
      </c>
      <c r="D47" t="s">
        <v>305</v>
      </c>
      <c r="E47" s="27">
        <v>0</v>
      </c>
      <c r="G47" s="10"/>
    </row>
    <row r="48" spans="1:7">
      <c r="A48" s="15">
        <f t="shared" si="1"/>
        <v>47</v>
      </c>
      <c r="B48" s="15" t="s">
        <v>57</v>
      </c>
      <c r="C48" s="5" t="s">
        <v>308</v>
      </c>
      <c r="D48" t="s">
        <v>309</v>
      </c>
      <c r="E48" s="27">
        <v>0</v>
      </c>
      <c r="G48" s="10"/>
    </row>
    <row r="49" spans="1:7">
      <c r="A49" s="15">
        <f t="shared" si="1"/>
        <v>48</v>
      </c>
      <c r="B49" s="15" t="s">
        <v>57</v>
      </c>
      <c r="C49" s="5" t="s">
        <v>310</v>
      </c>
      <c r="D49" t="s">
        <v>311</v>
      </c>
      <c r="E49" s="27">
        <v>0</v>
      </c>
      <c r="G49" s="10"/>
    </row>
    <row r="50" spans="1:7">
      <c r="A50" s="15">
        <f t="shared" si="1"/>
        <v>49</v>
      </c>
      <c r="B50" s="15" t="s">
        <v>57</v>
      </c>
      <c r="C50" s="5" t="s">
        <v>312</v>
      </c>
      <c r="D50" t="s">
        <v>313</v>
      </c>
      <c r="E50" s="27">
        <v>0</v>
      </c>
      <c r="G50" s="10"/>
    </row>
    <row r="51" spans="1:7">
      <c r="A51" s="15">
        <f t="shared" si="1"/>
        <v>50</v>
      </c>
      <c r="B51" s="15" t="s">
        <v>57</v>
      </c>
      <c r="C51" s="5" t="s">
        <v>314</v>
      </c>
      <c r="D51" t="s">
        <v>315</v>
      </c>
      <c r="E51" s="27">
        <v>0</v>
      </c>
      <c r="G51" s="10"/>
    </row>
    <row r="52" spans="1:7">
      <c r="A52" s="15">
        <f t="shared" si="1"/>
        <v>51</v>
      </c>
      <c r="B52" s="15" t="s">
        <v>57</v>
      </c>
      <c r="C52" s="5" t="s">
        <v>316</v>
      </c>
      <c r="D52" t="s">
        <v>317</v>
      </c>
      <c r="E52" s="27">
        <v>0</v>
      </c>
      <c r="G52" s="10"/>
    </row>
    <row r="53" spans="1:7">
      <c r="A53" s="15">
        <f t="shared" si="1"/>
        <v>52</v>
      </c>
      <c r="B53" s="15" t="s">
        <v>57</v>
      </c>
      <c r="C53" s="5" t="s">
        <v>318</v>
      </c>
      <c r="D53" t="s">
        <v>319</v>
      </c>
      <c r="E53" s="27">
        <v>0</v>
      </c>
      <c r="G53" s="10"/>
    </row>
    <row r="54" spans="1:7">
      <c r="A54" s="15">
        <f t="shared" si="1"/>
        <v>53</v>
      </c>
      <c r="B54" s="15" t="s">
        <v>57</v>
      </c>
      <c r="C54" s="5" t="s">
        <v>320</v>
      </c>
      <c r="D54" t="s">
        <v>321</v>
      </c>
      <c r="E54" s="27">
        <v>0</v>
      </c>
      <c r="G54" s="10"/>
    </row>
    <row r="55" spans="1:7">
      <c r="A55" s="15">
        <f t="shared" si="1"/>
        <v>54</v>
      </c>
      <c r="B55" s="15" t="s">
        <v>57</v>
      </c>
      <c r="C55" s="5" t="s">
        <v>322</v>
      </c>
      <c r="D55" t="s">
        <v>323</v>
      </c>
      <c r="E55" s="27">
        <v>0</v>
      </c>
      <c r="G55" s="10"/>
    </row>
    <row r="56" spans="1:7">
      <c r="A56" s="15">
        <f t="shared" si="1"/>
        <v>55</v>
      </c>
      <c r="B56" s="15" t="s">
        <v>57</v>
      </c>
      <c r="C56" s="5" t="s">
        <v>324</v>
      </c>
      <c r="D56" t="s">
        <v>323</v>
      </c>
      <c r="E56" s="27">
        <v>0</v>
      </c>
      <c r="G56" s="10"/>
    </row>
    <row r="57" spans="1:7">
      <c r="A57" s="15">
        <f t="shared" si="1"/>
        <v>56</v>
      </c>
      <c r="B57" s="15" t="s">
        <v>57</v>
      </c>
      <c r="C57" s="5" t="s">
        <v>325</v>
      </c>
      <c r="D57" t="s">
        <v>326</v>
      </c>
      <c r="E57" s="27">
        <v>0</v>
      </c>
      <c r="G57" s="10"/>
    </row>
    <row r="58" spans="1:7">
      <c r="A58" s="15">
        <f t="shared" si="1"/>
        <v>57</v>
      </c>
      <c r="B58" s="15" t="s">
        <v>57</v>
      </c>
      <c r="C58" s="5" t="s">
        <v>327</v>
      </c>
      <c r="D58" t="s">
        <v>326</v>
      </c>
      <c r="E58" s="27">
        <v>0</v>
      </c>
      <c r="G58" s="10"/>
    </row>
    <row r="59" spans="1:7">
      <c r="A59" s="15">
        <f t="shared" si="1"/>
        <v>58</v>
      </c>
      <c r="B59" s="15" t="s">
        <v>36</v>
      </c>
      <c r="C59" s="59" t="s">
        <v>328</v>
      </c>
      <c r="D59" t="s">
        <v>326</v>
      </c>
      <c r="E59" s="27">
        <v>0</v>
      </c>
      <c r="G59" s="10"/>
    </row>
    <row r="60" spans="1:7">
      <c r="A60" s="15">
        <f t="shared" si="1"/>
        <v>59</v>
      </c>
      <c r="B60" s="15" t="s">
        <v>57</v>
      </c>
      <c r="C60" s="59" t="s">
        <v>329</v>
      </c>
      <c r="D60" t="s">
        <v>326</v>
      </c>
      <c r="E60" s="27">
        <v>0</v>
      </c>
      <c r="G60" s="10"/>
    </row>
    <row r="61" spans="1:7">
      <c r="A61" s="15">
        <f t="shared" si="1"/>
        <v>60</v>
      </c>
      <c r="B61" s="15" t="s">
        <v>36</v>
      </c>
      <c r="C61" s="5" t="s">
        <v>330</v>
      </c>
      <c r="D61" t="s">
        <v>326</v>
      </c>
      <c r="E61" s="27">
        <v>0</v>
      </c>
      <c r="G61" s="10"/>
    </row>
    <row r="62" spans="1:7">
      <c r="A62" s="15">
        <f t="shared" si="1"/>
        <v>61</v>
      </c>
      <c r="B62" s="15" t="s">
        <v>36</v>
      </c>
      <c r="C62" s="5" t="s">
        <v>331</v>
      </c>
      <c r="D62" t="s">
        <v>332</v>
      </c>
      <c r="E62" s="27">
        <v>0</v>
      </c>
    </row>
    <row r="63" spans="1:7">
      <c r="A63" s="10"/>
      <c r="B63" s="10"/>
    </row>
    <row r="64" spans="1:7">
      <c r="A64" s="10"/>
      <c r="B64" s="10"/>
      <c r="D64" s="18" t="s">
        <v>48</v>
      </c>
      <c r="E64" s="22">
        <f>SUM(E2:E62)</f>
        <v>0</v>
      </c>
    </row>
    <row r="66" spans="4:5">
      <c r="D66" s="5" t="s">
        <v>22</v>
      </c>
      <c r="E66" s="48">
        <f>SUM(E5,E18,E19,E21:E28,E31:E40,E45:E58,E61,E62)</f>
        <v>0</v>
      </c>
    </row>
    <row r="68" spans="4:5">
      <c r="D68" s="9" t="s">
        <v>23</v>
      </c>
      <c r="E68" s="48">
        <f>SUM(E2:E4,E6:E17,E41:E44)</f>
        <v>0</v>
      </c>
    </row>
    <row r="70" spans="4:5">
      <c r="D70" s="59" t="s">
        <v>24</v>
      </c>
      <c r="E70" s="48">
        <f>SUM(E20,E29,E30,E59,E60)</f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9" zoomScale="60" zoomScaleNormal="60" workbookViewId="0">
      <selection activeCell="E27" sqref="E27"/>
    </sheetView>
  </sheetViews>
  <sheetFormatPr defaultColWidth="8.85546875" defaultRowHeight="15"/>
  <cols>
    <col min="1" max="1" width="4.140625" customWidth="1"/>
    <col min="2" max="2" width="10.42578125" style="3" customWidth="1"/>
    <col min="3" max="3" width="107.28515625" customWidth="1"/>
    <col min="4" max="4" width="24.28515625" customWidth="1"/>
    <col min="5" max="5" width="20.28515625" style="4" customWidth="1"/>
    <col min="6" max="6" width="57.42578125" customWidth="1"/>
    <col min="7" max="7" width="12.7109375" customWidth="1"/>
  </cols>
  <sheetData>
    <row r="1" spans="1:15">
      <c r="A1" s="4" t="s">
        <v>29</v>
      </c>
      <c r="B1" s="4" t="s">
        <v>30</v>
      </c>
      <c r="C1" s="4" t="s">
        <v>333</v>
      </c>
      <c r="D1" s="4" t="s">
        <v>32</v>
      </c>
      <c r="E1" s="4" t="s">
        <v>33</v>
      </c>
      <c r="F1" s="4" t="s">
        <v>34</v>
      </c>
      <c r="G1" s="18" t="s">
        <v>35</v>
      </c>
      <c r="J1" s="10"/>
      <c r="K1" s="10"/>
      <c r="L1" s="10"/>
      <c r="M1" s="10"/>
      <c r="N1" s="10"/>
      <c r="O1" s="10"/>
    </row>
    <row r="2" spans="1:15">
      <c r="A2" s="15">
        <v>1</v>
      </c>
      <c r="B2" s="15" t="s">
        <v>57</v>
      </c>
      <c r="C2" s="8" t="s">
        <v>334</v>
      </c>
      <c r="D2" t="s">
        <v>335</v>
      </c>
      <c r="E2" s="24">
        <v>0</v>
      </c>
      <c r="G2" s="10"/>
      <c r="H2" s="10"/>
      <c r="J2" s="10"/>
      <c r="K2" s="10"/>
      <c r="L2" s="10"/>
      <c r="M2" s="10"/>
      <c r="N2" s="10"/>
      <c r="O2" s="10"/>
    </row>
    <row r="3" spans="1:15">
      <c r="A3" s="15">
        <f t="shared" ref="A3:A27" si="0">A2+1</f>
        <v>2</v>
      </c>
      <c r="B3" s="15" t="s">
        <v>36</v>
      </c>
      <c r="C3" s="8" t="s">
        <v>336</v>
      </c>
      <c r="D3" t="s">
        <v>337</v>
      </c>
      <c r="E3" s="24">
        <v>0</v>
      </c>
      <c r="G3" s="10"/>
      <c r="H3" s="10"/>
      <c r="J3" s="10"/>
      <c r="K3" s="10"/>
      <c r="L3" s="10"/>
      <c r="M3" s="10"/>
      <c r="N3" s="10"/>
      <c r="O3" s="10"/>
    </row>
    <row r="4" spans="1:15">
      <c r="A4" s="15">
        <f t="shared" si="0"/>
        <v>3</v>
      </c>
      <c r="B4" s="15" t="s">
        <v>57</v>
      </c>
      <c r="C4" s="6" t="s">
        <v>338</v>
      </c>
      <c r="D4" t="s">
        <v>337</v>
      </c>
      <c r="E4" s="24">
        <v>0</v>
      </c>
      <c r="G4" s="10"/>
      <c r="H4" s="10"/>
      <c r="J4" s="10"/>
      <c r="K4" s="10"/>
      <c r="L4" s="10"/>
      <c r="M4" s="10"/>
      <c r="N4" s="10"/>
      <c r="O4" s="10"/>
    </row>
    <row r="5" spans="1:15">
      <c r="A5" s="15">
        <f t="shared" si="0"/>
        <v>4</v>
      </c>
      <c r="B5" s="15" t="s">
        <v>36</v>
      </c>
      <c r="C5" s="8" t="s">
        <v>339</v>
      </c>
      <c r="D5" t="s">
        <v>340</v>
      </c>
      <c r="E5" s="24">
        <v>0</v>
      </c>
      <c r="G5" s="10"/>
      <c r="H5" s="10"/>
      <c r="J5" s="10"/>
      <c r="K5" s="10"/>
      <c r="L5" s="10"/>
      <c r="M5" s="10"/>
      <c r="N5" s="10"/>
      <c r="O5" s="10"/>
    </row>
    <row r="6" spans="1:15">
      <c r="A6" s="15">
        <f t="shared" si="0"/>
        <v>5</v>
      </c>
      <c r="B6" s="15" t="s">
        <v>57</v>
      </c>
      <c r="C6" s="8" t="s">
        <v>341</v>
      </c>
      <c r="D6" t="s">
        <v>340</v>
      </c>
      <c r="E6" s="24">
        <v>0</v>
      </c>
      <c r="G6" s="10"/>
      <c r="H6" s="10"/>
      <c r="J6" s="10"/>
      <c r="K6" s="10"/>
      <c r="L6" s="10"/>
      <c r="M6" s="10"/>
      <c r="N6" s="10"/>
      <c r="O6" s="10"/>
    </row>
    <row r="7" spans="1:15">
      <c r="A7" s="15">
        <f t="shared" si="0"/>
        <v>6</v>
      </c>
      <c r="B7" s="15" t="s">
        <v>36</v>
      </c>
      <c r="C7" s="60" t="s">
        <v>342</v>
      </c>
      <c r="D7" t="s">
        <v>340</v>
      </c>
      <c r="E7" s="24">
        <v>0</v>
      </c>
      <c r="G7" s="10"/>
      <c r="H7" s="10"/>
      <c r="J7" s="10"/>
      <c r="K7" s="10"/>
      <c r="L7" s="10"/>
      <c r="M7" s="10"/>
      <c r="N7" s="10"/>
      <c r="O7" s="10"/>
    </row>
    <row r="8" spans="1:15">
      <c r="A8" s="15">
        <f t="shared" si="0"/>
        <v>7</v>
      </c>
      <c r="B8" s="15" t="s">
        <v>36</v>
      </c>
      <c r="C8" s="8" t="s">
        <v>343</v>
      </c>
      <c r="D8" t="s">
        <v>340</v>
      </c>
      <c r="E8" s="24">
        <v>0</v>
      </c>
      <c r="G8" s="10"/>
      <c r="H8" s="10"/>
      <c r="J8" s="10"/>
      <c r="K8" s="10"/>
      <c r="L8" s="10"/>
      <c r="M8" s="10"/>
      <c r="N8" s="10"/>
      <c r="O8" s="10"/>
    </row>
    <row r="9" spans="1:15">
      <c r="A9" s="15">
        <f t="shared" si="0"/>
        <v>8</v>
      </c>
      <c r="B9" s="15" t="s">
        <v>57</v>
      </c>
      <c r="C9" s="8" t="s">
        <v>344</v>
      </c>
      <c r="D9" t="s">
        <v>340</v>
      </c>
      <c r="E9" s="24">
        <v>0</v>
      </c>
      <c r="G9" s="10"/>
      <c r="H9" s="10"/>
      <c r="J9" s="10"/>
      <c r="K9" s="10"/>
      <c r="L9" s="10"/>
      <c r="M9" s="10"/>
      <c r="N9" s="10"/>
      <c r="O9" s="10"/>
    </row>
    <row r="10" spans="1:15">
      <c r="A10" s="15">
        <f t="shared" si="0"/>
        <v>9</v>
      </c>
      <c r="B10" s="15" t="s">
        <v>57</v>
      </c>
      <c r="C10" s="8" t="s">
        <v>345</v>
      </c>
      <c r="D10" s="12" t="s">
        <v>346</v>
      </c>
      <c r="E10" s="24">
        <v>0</v>
      </c>
      <c r="G10" s="10"/>
      <c r="H10" s="10"/>
      <c r="J10" s="10"/>
      <c r="K10" s="10"/>
      <c r="L10" s="10"/>
      <c r="M10" s="10"/>
      <c r="N10" s="10"/>
      <c r="O10" s="10"/>
    </row>
    <row r="11" spans="1:15">
      <c r="A11" s="15">
        <f t="shared" si="0"/>
        <v>10</v>
      </c>
      <c r="B11" s="15" t="s">
        <v>57</v>
      </c>
      <c r="C11" s="6" t="s">
        <v>347</v>
      </c>
      <c r="D11" s="12" t="s">
        <v>346</v>
      </c>
      <c r="E11" s="24">
        <v>0</v>
      </c>
      <c r="G11" s="10"/>
      <c r="H11" s="10"/>
      <c r="J11" s="10"/>
      <c r="K11" s="10"/>
      <c r="L11" s="10"/>
      <c r="M11" s="10"/>
      <c r="N11" s="10"/>
      <c r="O11" s="10"/>
    </row>
    <row r="12" spans="1:15">
      <c r="A12" s="15">
        <f t="shared" si="0"/>
        <v>11</v>
      </c>
      <c r="B12" s="15" t="s">
        <v>36</v>
      </c>
      <c r="C12" s="8" t="s">
        <v>348</v>
      </c>
      <c r="D12" s="12" t="s">
        <v>346</v>
      </c>
      <c r="E12" s="24">
        <v>0</v>
      </c>
      <c r="G12" s="10"/>
      <c r="H12" s="10"/>
      <c r="J12" s="10"/>
      <c r="K12" s="10"/>
      <c r="L12" s="10"/>
      <c r="M12" s="10"/>
      <c r="N12" s="10"/>
      <c r="O12" s="10"/>
    </row>
    <row r="13" spans="1:15">
      <c r="A13" s="15">
        <f t="shared" si="0"/>
        <v>12</v>
      </c>
      <c r="B13" s="15" t="s">
        <v>36</v>
      </c>
      <c r="C13" s="8" t="s">
        <v>349</v>
      </c>
      <c r="D13" s="12" t="s">
        <v>350</v>
      </c>
      <c r="E13" s="24">
        <v>0</v>
      </c>
      <c r="G13" s="10"/>
      <c r="H13" s="10"/>
      <c r="J13" s="10"/>
      <c r="K13" s="10"/>
      <c r="L13" s="10"/>
      <c r="M13" s="10"/>
      <c r="N13" s="10"/>
      <c r="O13" s="10"/>
    </row>
    <row r="14" spans="1:15">
      <c r="A14" s="15">
        <f t="shared" si="0"/>
        <v>13</v>
      </c>
      <c r="B14" s="15" t="s">
        <v>36</v>
      </c>
      <c r="C14" s="8" t="s">
        <v>351</v>
      </c>
      <c r="D14" s="12" t="s">
        <v>350</v>
      </c>
      <c r="E14" s="24">
        <v>0</v>
      </c>
      <c r="G14" s="10"/>
      <c r="H14" s="10"/>
      <c r="J14" s="10"/>
      <c r="K14" s="10"/>
      <c r="L14" s="10"/>
      <c r="M14" s="10"/>
      <c r="N14" s="10"/>
      <c r="O14" s="10"/>
    </row>
    <row r="15" spans="1:15">
      <c r="A15" s="15">
        <f t="shared" si="0"/>
        <v>14</v>
      </c>
      <c r="B15" s="15" t="s">
        <v>36</v>
      </c>
      <c r="C15" s="8" t="s">
        <v>352</v>
      </c>
      <c r="D15" s="12" t="s">
        <v>353</v>
      </c>
      <c r="E15" s="24">
        <v>0</v>
      </c>
      <c r="G15" s="10"/>
      <c r="H15" s="10"/>
      <c r="J15" s="10"/>
      <c r="K15" s="10"/>
      <c r="L15" s="10"/>
      <c r="M15" s="10"/>
      <c r="N15" s="10"/>
      <c r="O15" s="10"/>
    </row>
    <row r="16" spans="1:15">
      <c r="A16" s="15">
        <f t="shared" si="0"/>
        <v>15</v>
      </c>
      <c r="B16" s="15" t="s">
        <v>36</v>
      </c>
      <c r="C16" s="13" t="s">
        <v>354</v>
      </c>
      <c r="D16" t="s">
        <v>353</v>
      </c>
      <c r="E16" s="24">
        <v>0</v>
      </c>
      <c r="G16" s="10"/>
      <c r="H16" s="10"/>
      <c r="I16" s="10"/>
      <c r="J16" s="10"/>
      <c r="K16" s="10"/>
      <c r="L16" s="10"/>
      <c r="M16" s="10"/>
      <c r="N16" s="10"/>
      <c r="O16" s="10"/>
    </row>
    <row r="17" spans="1:14">
      <c r="A17" s="15">
        <f t="shared" si="0"/>
        <v>16</v>
      </c>
      <c r="B17" s="15" t="s">
        <v>36</v>
      </c>
      <c r="C17" s="8" t="s">
        <v>355</v>
      </c>
      <c r="D17" s="12" t="s">
        <v>353</v>
      </c>
      <c r="E17" s="24">
        <v>0</v>
      </c>
      <c r="G17" s="10"/>
      <c r="H17" s="10"/>
      <c r="I17" s="10"/>
      <c r="J17" s="10"/>
      <c r="K17" s="10"/>
      <c r="L17" s="10"/>
      <c r="M17" s="10"/>
      <c r="N17" s="10"/>
    </row>
    <row r="18" spans="1:14">
      <c r="A18" s="15">
        <f>A17+1</f>
        <v>17</v>
      </c>
      <c r="B18" s="15" t="s">
        <v>36</v>
      </c>
      <c r="C18" s="8" t="s">
        <v>356</v>
      </c>
      <c r="D18" s="12" t="s">
        <v>353</v>
      </c>
      <c r="E18" s="24">
        <v>0</v>
      </c>
      <c r="G18" s="10"/>
      <c r="H18" s="10"/>
      <c r="I18" s="10"/>
      <c r="J18" s="10"/>
      <c r="K18" s="10"/>
      <c r="L18" s="10"/>
      <c r="M18" s="10"/>
      <c r="N18" s="10"/>
    </row>
    <row r="19" spans="1:14">
      <c r="A19" s="15">
        <f t="shared" si="0"/>
        <v>18</v>
      </c>
      <c r="B19" s="15" t="s">
        <v>36</v>
      </c>
      <c r="C19" s="8" t="s">
        <v>357</v>
      </c>
      <c r="D19" s="12" t="s">
        <v>353</v>
      </c>
      <c r="E19" s="24">
        <v>0</v>
      </c>
      <c r="G19" s="10"/>
      <c r="H19" s="10"/>
      <c r="I19" s="10"/>
      <c r="J19" s="10"/>
      <c r="K19" s="10"/>
      <c r="L19" s="10"/>
      <c r="M19" s="10"/>
      <c r="N19" s="10"/>
    </row>
    <row r="20" spans="1:14">
      <c r="A20" s="15">
        <f t="shared" si="0"/>
        <v>19</v>
      </c>
      <c r="B20" s="15" t="s">
        <v>36</v>
      </c>
      <c r="C20" s="8" t="s">
        <v>358</v>
      </c>
      <c r="D20" s="12" t="s">
        <v>353</v>
      </c>
      <c r="E20" s="24">
        <v>0</v>
      </c>
      <c r="G20" s="10"/>
      <c r="H20" s="10"/>
      <c r="I20" s="10"/>
      <c r="J20" s="10"/>
      <c r="K20" s="10"/>
      <c r="L20" s="10"/>
      <c r="M20" s="10"/>
      <c r="N20" s="10"/>
    </row>
    <row r="21" spans="1:14">
      <c r="A21" s="15">
        <f t="shared" si="0"/>
        <v>20</v>
      </c>
      <c r="B21" s="15" t="s">
        <v>36</v>
      </c>
      <c r="C21" s="8" t="s">
        <v>359</v>
      </c>
      <c r="D21" s="12" t="s">
        <v>353</v>
      </c>
      <c r="E21" s="24">
        <v>0</v>
      </c>
      <c r="G21" s="10"/>
      <c r="H21" s="10"/>
      <c r="I21" s="10"/>
      <c r="J21" s="10"/>
      <c r="K21" s="10"/>
      <c r="L21" s="10"/>
      <c r="M21" s="10"/>
      <c r="N21" s="10"/>
    </row>
    <row r="22" spans="1:14">
      <c r="A22" s="15">
        <f t="shared" si="0"/>
        <v>21</v>
      </c>
      <c r="B22" s="15" t="s">
        <v>36</v>
      </c>
      <c r="C22" s="8" t="s">
        <v>360</v>
      </c>
      <c r="D22" s="12" t="s">
        <v>353</v>
      </c>
      <c r="E22" s="24">
        <v>0</v>
      </c>
      <c r="G22" s="10"/>
      <c r="H22" s="10"/>
      <c r="I22" s="10"/>
      <c r="J22" s="10"/>
      <c r="K22" s="10"/>
      <c r="L22" s="10"/>
      <c r="M22" s="10"/>
      <c r="N22" s="10"/>
    </row>
    <row r="23" spans="1:14">
      <c r="A23" s="15">
        <f t="shared" si="0"/>
        <v>22</v>
      </c>
      <c r="B23" s="15" t="s">
        <v>36</v>
      </c>
      <c r="C23" s="8" t="s">
        <v>361</v>
      </c>
      <c r="D23" s="12" t="s">
        <v>353</v>
      </c>
      <c r="E23" s="24">
        <v>0</v>
      </c>
      <c r="G23" s="10"/>
      <c r="H23" s="10"/>
      <c r="I23" s="10"/>
      <c r="J23" s="10"/>
      <c r="K23" s="10"/>
      <c r="L23" s="10"/>
      <c r="M23" s="10"/>
      <c r="N23" s="10"/>
    </row>
    <row r="24" spans="1:14">
      <c r="A24" s="15">
        <f t="shared" si="0"/>
        <v>23</v>
      </c>
      <c r="B24" s="15" t="s">
        <v>36</v>
      </c>
      <c r="C24" s="6" t="s">
        <v>362</v>
      </c>
      <c r="D24" s="12" t="s">
        <v>353</v>
      </c>
      <c r="E24" s="24">
        <v>0</v>
      </c>
      <c r="G24" s="10"/>
      <c r="H24" s="10"/>
      <c r="I24" s="10"/>
      <c r="J24" s="10"/>
      <c r="K24" s="10"/>
      <c r="L24" s="10"/>
      <c r="M24" s="10"/>
      <c r="N24" s="10"/>
    </row>
    <row r="25" spans="1:14">
      <c r="A25" s="15">
        <f t="shared" si="0"/>
        <v>24</v>
      </c>
      <c r="B25" s="15" t="s">
        <v>36</v>
      </c>
      <c r="C25" s="8" t="s">
        <v>363</v>
      </c>
      <c r="D25" s="12" t="s">
        <v>353</v>
      </c>
      <c r="E25" s="24">
        <v>0</v>
      </c>
      <c r="G25" s="10"/>
      <c r="H25" s="10"/>
      <c r="I25" s="10"/>
      <c r="J25" s="10"/>
      <c r="K25" s="14"/>
      <c r="L25" s="14"/>
      <c r="M25" s="14"/>
      <c r="N25" s="10"/>
    </row>
    <row r="26" spans="1:14">
      <c r="A26" s="15">
        <f t="shared" si="0"/>
        <v>25</v>
      </c>
      <c r="B26" s="15" t="s">
        <v>36</v>
      </c>
      <c r="C26" s="8" t="s">
        <v>364</v>
      </c>
      <c r="D26" s="12" t="s">
        <v>353</v>
      </c>
      <c r="E26" s="24">
        <v>0</v>
      </c>
      <c r="G26" s="10"/>
      <c r="H26" s="10"/>
      <c r="I26" s="10"/>
      <c r="J26" s="10"/>
      <c r="K26" s="10"/>
      <c r="L26" s="10"/>
      <c r="M26" s="10"/>
      <c r="N26" s="10"/>
    </row>
    <row r="27" spans="1:14">
      <c r="A27" s="15">
        <f t="shared" si="0"/>
        <v>26</v>
      </c>
      <c r="B27" s="15" t="s">
        <v>36</v>
      </c>
      <c r="C27" s="60" t="s">
        <v>365</v>
      </c>
      <c r="D27" s="12" t="s">
        <v>353</v>
      </c>
      <c r="E27" s="24">
        <v>0</v>
      </c>
      <c r="G27" s="10"/>
      <c r="H27" s="10"/>
      <c r="I27" s="10"/>
      <c r="J27" s="10"/>
      <c r="K27" s="10"/>
      <c r="L27" s="10"/>
      <c r="M27" s="10"/>
      <c r="N27" s="10"/>
    </row>
    <row r="28" spans="1:14">
      <c r="A28" s="15">
        <f>A27+1</f>
        <v>27</v>
      </c>
      <c r="B28" s="15" t="s">
        <v>36</v>
      </c>
      <c r="C28" s="60" t="s">
        <v>366</v>
      </c>
      <c r="D28" s="12" t="s">
        <v>353</v>
      </c>
      <c r="E28" s="24">
        <v>0</v>
      </c>
      <c r="G28" s="10"/>
      <c r="H28" s="10"/>
      <c r="I28" s="10"/>
      <c r="J28" s="10"/>
      <c r="K28" s="10"/>
      <c r="L28" s="10"/>
      <c r="M28" s="10"/>
      <c r="N28" s="10"/>
    </row>
    <row r="29" spans="1:14">
      <c r="A29" s="15">
        <f>A28+1</f>
        <v>28</v>
      </c>
      <c r="B29" s="15" t="s">
        <v>36</v>
      </c>
      <c r="C29" s="60" t="s">
        <v>367</v>
      </c>
      <c r="D29" s="12" t="s">
        <v>353</v>
      </c>
      <c r="E29" s="24">
        <v>0</v>
      </c>
      <c r="G29" s="10"/>
      <c r="H29" s="10"/>
      <c r="I29" s="10"/>
      <c r="J29" s="10"/>
      <c r="K29" s="10"/>
      <c r="L29" s="10"/>
      <c r="M29" s="10"/>
      <c r="N29" s="10"/>
    </row>
    <row r="30" spans="1:14">
      <c r="A30" s="15">
        <f>A29+1</f>
        <v>29</v>
      </c>
      <c r="B30" s="15" t="s">
        <v>36</v>
      </c>
      <c r="C30" s="60" t="s">
        <v>368</v>
      </c>
      <c r="D30" s="12" t="s">
        <v>353</v>
      </c>
      <c r="E30" s="24">
        <v>0</v>
      </c>
      <c r="G30" s="10"/>
      <c r="H30" s="10"/>
      <c r="I30" s="10"/>
      <c r="J30" s="10"/>
      <c r="K30" s="10"/>
      <c r="L30" s="10"/>
      <c r="M30" s="10"/>
      <c r="N30" s="10"/>
    </row>
    <row r="31" spans="1:14">
      <c r="A31" s="15">
        <f t="shared" ref="A31:A60" si="1">A30+1</f>
        <v>30</v>
      </c>
      <c r="B31" s="15" t="s">
        <v>36</v>
      </c>
      <c r="C31" s="60" t="s">
        <v>369</v>
      </c>
      <c r="D31" s="12" t="s">
        <v>353</v>
      </c>
      <c r="E31" s="24">
        <v>0</v>
      </c>
      <c r="G31" s="10"/>
      <c r="H31" s="10"/>
      <c r="I31" s="10"/>
      <c r="J31" s="10"/>
      <c r="K31" s="10"/>
      <c r="L31" s="10"/>
      <c r="M31" s="10"/>
      <c r="N31" s="10"/>
    </row>
    <row r="32" spans="1:14">
      <c r="A32" s="15">
        <f t="shared" si="1"/>
        <v>31</v>
      </c>
      <c r="B32" s="15" t="s">
        <v>57</v>
      </c>
      <c r="C32" s="60" t="s">
        <v>370</v>
      </c>
      <c r="D32" s="34">
        <v>2.1</v>
      </c>
      <c r="E32" s="24">
        <v>0</v>
      </c>
      <c r="G32" s="10"/>
      <c r="H32" s="10"/>
    </row>
    <row r="33" spans="1:8">
      <c r="A33" s="15">
        <f t="shared" si="1"/>
        <v>32</v>
      </c>
      <c r="B33" s="15" t="s">
        <v>57</v>
      </c>
      <c r="C33" s="6" t="s">
        <v>371</v>
      </c>
      <c r="D33" t="s">
        <v>372</v>
      </c>
      <c r="E33" s="24">
        <v>0</v>
      </c>
      <c r="G33" s="10"/>
      <c r="H33" s="10"/>
    </row>
    <row r="34" spans="1:8">
      <c r="A34" s="15">
        <f t="shared" si="1"/>
        <v>33</v>
      </c>
      <c r="B34" s="15" t="s">
        <v>57</v>
      </c>
      <c r="C34" s="6" t="s">
        <v>373</v>
      </c>
      <c r="D34" t="s">
        <v>374</v>
      </c>
      <c r="E34" s="24">
        <v>0</v>
      </c>
      <c r="G34" s="10"/>
      <c r="H34" s="10"/>
    </row>
    <row r="35" spans="1:8">
      <c r="A35" s="15">
        <f t="shared" si="1"/>
        <v>34</v>
      </c>
      <c r="B35" s="15" t="s">
        <v>57</v>
      </c>
      <c r="C35" s="58" t="s">
        <v>375</v>
      </c>
      <c r="D35" t="s">
        <v>376</v>
      </c>
      <c r="E35" s="24">
        <v>0</v>
      </c>
      <c r="G35" s="10"/>
      <c r="H35" s="10"/>
    </row>
    <row r="36" spans="1:8">
      <c r="A36" s="15">
        <f t="shared" si="1"/>
        <v>35</v>
      </c>
      <c r="B36" s="15" t="s">
        <v>57</v>
      </c>
      <c r="C36" s="58" t="s">
        <v>377</v>
      </c>
      <c r="D36" t="s">
        <v>378</v>
      </c>
      <c r="E36" s="24">
        <v>0</v>
      </c>
      <c r="G36" s="10"/>
      <c r="H36" s="10"/>
    </row>
    <row r="37" spans="1:8">
      <c r="A37" s="15">
        <f t="shared" si="1"/>
        <v>36</v>
      </c>
      <c r="B37" s="15" t="s">
        <v>57</v>
      </c>
      <c r="C37" s="58" t="s">
        <v>379</v>
      </c>
      <c r="D37" t="s">
        <v>380</v>
      </c>
      <c r="E37" s="24">
        <v>0</v>
      </c>
      <c r="G37" s="10"/>
      <c r="H37" s="10"/>
    </row>
    <row r="38" spans="1:8">
      <c r="A38" s="15">
        <f t="shared" si="1"/>
        <v>37</v>
      </c>
      <c r="B38" s="15" t="s">
        <v>36</v>
      </c>
      <c r="C38" s="6" t="s">
        <v>381</v>
      </c>
      <c r="D38" s="12" t="s">
        <v>382</v>
      </c>
      <c r="E38" s="24">
        <v>0</v>
      </c>
      <c r="G38" s="10"/>
      <c r="H38" s="10"/>
    </row>
    <row r="39" spans="1:8">
      <c r="A39" s="15">
        <f t="shared" si="1"/>
        <v>38</v>
      </c>
      <c r="B39" s="15" t="s">
        <v>36</v>
      </c>
      <c r="C39" s="5" t="s">
        <v>383</v>
      </c>
      <c r="D39" t="s">
        <v>384</v>
      </c>
      <c r="E39" s="24">
        <v>0</v>
      </c>
      <c r="G39" s="10"/>
      <c r="H39" s="10"/>
    </row>
    <row r="40" spans="1:8">
      <c r="A40" s="15">
        <f t="shared" si="1"/>
        <v>39</v>
      </c>
      <c r="B40" s="15" t="s">
        <v>36</v>
      </c>
      <c r="C40" s="5" t="s">
        <v>385</v>
      </c>
      <c r="D40" t="s">
        <v>386</v>
      </c>
      <c r="E40" s="24">
        <v>0</v>
      </c>
      <c r="G40" s="10"/>
      <c r="H40" s="10"/>
    </row>
    <row r="41" spans="1:8">
      <c r="A41" s="15">
        <f t="shared" si="1"/>
        <v>40</v>
      </c>
      <c r="B41" s="15" t="s">
        <v>36</v>
      </c>
      <c r="C41" s="59" t="s">
        <v>387</v>
      </c>
      <c r="D41" t="s">
        <v>386</v>
      </c>
      <c r="E41" s="24">
        <v>0</v>
      </c>
      <c r="G41" s="10"/>
      <c r="H41" s="10"/>
    </row>
    <row r="42" spans="1:8">
      <c r="A42" s="15">
        <f t="shared" si="1"/>
        <v>41</v>
      </c>
      <c r="B42" s="15" t="s">
        <v>36</v>
      </c>
      <c r="C42" s="5" t="s">
        <v>388</v>
      </c>
      <c r="D42" t="s">
        <v>386</v>
      </c>
      <c r="E42" s="24">
        <v>0</v>
      </c>
      <c r="G42" s="10"/>
      <c r="H42" s="10"/>
    </row>
    <row r="43" spans="1:8">
      <c r="A43" s="15">
        <f t="shared" si="1"/>
        <v>42</v>
      </c>
      <c r="B43" s="15" t="s">
        <v>36</v>
      </c>
      <c r="C43" s="59" t="s">
        <v>389</v>
      </c>
      <c r="D43" t="s">
        <v>390</v>
      </c>
      <c r="E43" s="24">
        <v>0</v>
      </c>
      <c r="G43" s="10"/>
      <c r="H43" s="10"/>
    </row>
    <row r="44" spans="1:8">
      <c r="A44" s="15">
        <f t="shared" si="1"/>
        <v>43</v>
      </c>
      <c r="B44" s="15" t="s">
        <v>36</v>
      </c>
      <c r="C44" s="5" t="s">
        <v>391</v>
      </c>
      <c r="D44" t="s">
        <v>392</v>
      </c>
      <c r="E44" s="24">
        <v>0</v>
      </c>
      <c r="G44" s="10"/>
      <c r="H44" s="10"/>
    </row>
    <row r="45" spans="1:8">
      <c r="A45" s="15">
        <f t="shared" si="1"/>
        <v>44</v>
      </c>
      <c r="B45" s="15" t="s">
        <v>36</v>
      </c>
      <c r="C45" s="5" t="s">
        <v>393</v>
      </c>
      <c r="D45" t="s">
        <v>392</v>
      </c>
      <c r="E45" s="24">
        <v>0</v>
      </c>
      <c r="G45" s="10"/>
      <c r="H45" s="10"/>
    </row>
    <row r="46" spans="1:8">
      <c r="A46" s="15">
        <f t="shared" si="1"/>
        <v>45</v>
      </c>
      <c r="B46" s="15" t="s">
        <v>36</v>
      </c>
      <c r="C46" s="5" t="s">
        <v>394</v>
      </c>
      <c r="D46" t="s">
        <v>395</v>
      </c>
      <c r="E46" s="24">
        <v>0</v>
      </c>
      <c r="G46" s="10"/>
      <c r="H46" s="10"/>
    </row>
    <row r="47" spans="1:8">
      <c r="A47" s="15">
        <f t="shared" si="1"/>
        <v>46</v>
      </c>
      <c r="B47" s="15" t="s">
        <v>36</v>
      </c>
      <c r="C47" s="5" t="s">
        <v>396</v>
      </c>
      <c r="D47" t="s">
        <v>397</v>
      </c>
      <c r="E47" s="24">
        <v>0</v>
      </c>
      <c r="G47" s="10"/>
      <c r="H47" s="10"/>
    </row>
    <row r="48" spans="1:8">
      <c r="A48" s="15">
        <f t="shared" si="1"/>
        <v>47</v>
      </c>
      <c r="B48" s="15" t="s">
        <v>36</v>
      </c>
      <c r="C48" s="5" t="s">
        <v>398</v>
      </c>
      <c r="D48" t="s">
        <v>397</v>
      </c>
      <c r="E48" s="24">
        <v>0</v>
      </c>
      <c r="G48" s="10"/>
      <c r="H48" s="10"/>
    </row>
    <row r="49" spans="1:8">
      <c r="A49" s="15">
        <f t="shared" si="1"/>
        <v>48</v>
      </c>
      <c r="B49" s="15" t="s">
        <v>36</v>
      </c>
      <c r="C49" s="5" t="s">
        <v>399</v>
      </c>
      <c r="D49" t="s">
        <v>397</v>
      </c>
      <c r="E49" s="24">
        <v>0</v>
      </c>
      <c r="G49" s="10"/>
      <c r="H49" s="10"/>
    </row>
    <row r="50" spans="1:8">
      <c r="A50" s="15">
        <f t="shared" si="1"/>
        <v>49</v>
      </c>
      <c r="B50" s="15" t="s">
        <v>36</v>
      </c>
      <c r="C50" s="5" t="s">
        <v>400</v>
      </c>
      <c r="D50" t="s">
        <v>401</v>
      </c>
      <c r="E50" s="24">
        <v>0</v>
      </c>
      <c r="G50" s="10"/>
      <c r="H50" s="10"/>
    </row>
    <row r="51" spans="1:8">
      <c r="A51" s="15">
        <f t="shared" si="1"/>
        <v>50</v>
      </c>
      <c r="B51" s="15" t="s">
        <v>36</v>
      </c>
      <c r="C51" s="5" t="s">
        <v>402</v>
      </c>
      <c r="D51" t="s">
        <v>403</v>
      </c>
      <c r="E51" s="24">
        <v>0</v>
      </c>
      <c r="G51" s="10"/>
      <c r="H51" s="10"/>
    </row>
    <row r="52" spans="1:8">
      <c r="A52" s="15">
        <f t="shared" si="1"/>
        <v>51</v>
      </c>
      <c r="B52" s="15" t="s">
        <v>36</v>
      </c>
      <c r="C52" s="5" t="s">
        <v>404</v>
      </c>
      <c r="D52" t="s">
        <v>405</v>
      </c>
      <c r="E52" s="24">
        <v>0</v>
      </c>
      <c r="G52" s="10"/>
      <c r="H52" s="10"/>
    </row>
    <row r="53" spans="1:8">
      <c r="A53" s="15">
        <f t="shared" si="1"/>
        <v>52</v>
      </c>
      <c r="B53" s="15" t="s">
        <v>36</v>
      </c>
      <c r="C53" s="5" t="s">
        <v>406</v>
      </c>
      <c r="D53" t="s">
        <v>405</v>
      </c>
      <c r="E53" s="24">
        <v>0</v>
      </c>
      <c r="G53" s="10"/>
      <c r="H53" s="10"/>
    </row>
    <row r="54" spans="1:8">
      <c r="A54" s="15">
        <f t="shared" si="1"/>
        <v>53</v>
      </c>
      <c r="B54" s="15" t="s">
        <v>36</v>
      </c>
      <c r="C54" s="5" t="s">
        <v>407</v>
      </c>
      <c r="D54" t="s">
        <v>405</v>
      </c>
      <c r="E54" s="24">
        <v>0</v>
      </c>
      <c r="G54" s="10"/>
      <c r="H54" s="10"/>
    </row>
    <row r="55" spans="1:8">
      <c r="A55" s="15">
        <f t="shared" si="1"/>
        <v>54</v>
      </c>
      <c r="B55" s="15" t="s">
        <v>36</v>
      </c>
      <c r="C55" s="5" t="s">
        <v>408</v>
      </c>
      <c r="D55" t="s">
        <v>405</v>
      </c>
      <c r="E55" s="24">
        <v>0</v>
      </c>
      <c r="G55" s="10"/>
      <c r="H55" s="10"/>
    </row>
    <row r="56" spans="1:8">
      <c r="A56" s="15">
        <f t="shared" si="1"/>
        <v>55</v>
      </c>
      <c r="B56" s="15" t="s">
        <v>36</v>
      </c>
      <c r="C56" s="5" t="s">
        <v>409</v>
      </c>
      <c r="D56" t="s">
        <v>410</v>
      </c>
      <c r="E56" s="24">
        <v>0</v>
      </c>
      <c r="G56" s="10"/>
      <c r="H56" s="10"/>
    </row>
    <row r="57" spans="1:8">
      <c r="A57" s="15">
        <f t="shared" si="1"/>
        <v>56</v>
      </c>
      <c r="B57" s="15" t="s">
        <v>36</v>
      </c>
      <c r="C57" s="5" t="s">
        <v>411</v>
      </c>
      <c r="D57" t="s">
        <v>412</v>
      </c>
      <c r="E57" s="24">
        <v>0</v>
      </c>
      <c r="G57" s="10"/>
      <c r="H57" s="10"/>
    </row>
    <row r="58" spans="1:8">
      <c r="A58" s="15">
        <f t="shared" si="1"/>
        <v>57</v>
      </c>
      <c r="B58" s="15" t="s">
        <v>36</v>
      </c>
      <c r="C58" s="5" t="s">
        <v>413</v>
      </c>
      <c r="D58" t="s">
        <v>414</v>
      </c>
      <c r="E58" s="24">
        <v>0</v>
      </c>
      <c r="G58" s="10"/>
      <c r="H58" s="10"/>
    </row>
    <row r="59" spans="1:8">
      <c r="A59" s="15">
        <f t="shared" si="1"/>
        <v>58</v>
      </c>
      <c r="B59" s="15" t="s">
        <v>36</v>
      </c>
      <c r="C59" s="5" t="s">
        <v>415</v>
      </c>
      <c r="D59" t="s">
        <v>416</v>
      </c>
      <c r="E59" s="24">
        <v>0</v>
      </c>
      <c r="G59" s="10"/>
      <c r="H59" s="10"/>
    </row>
    <row r="60" spans="1:8">
      <c r="A60" s="15">
        <f t="shared" si="1"/>
        <v>59</v>
      </c>
      <c r="B60" s="15" t="s">
        <v>36</v>
      </c>
      <c r="C60" s="5" t="s">
        <v>417</v>
      </c>
      <c r="D60" t="s">
        <v>418</v>
      </c>
      <c r="E60" s="24">
        <v>0</v>
      </c>
    </row>
    <row r="61" spans="1:8">
      <c r="A61" s="15"/>
      <c r="B61" s="15"/>
    </row>
    <row r="62" spans="1:8">
      <c r="A62" s="15"/>
      <c r="D62" s="18" t="s">
        <v>48</v>
      </c>
      <c r="E62" s="24">
        <f>SUM(E2:E60)</f>
        <v>0</v>
      </c>
    </row>
    <row r="64" spans="1:8">
      <c r="D64" s="5" t="s">
        <v>22</v>
      </c>
      <c r="E64" s="49">
        <f>SUM(E4,E11,E24,E33,E34,E38:E40,E42,E44:E60)</f>
        <v>0</v>
      </c>
    </row>
    <row r="65" spans="4:5">
      <c r="E65" s="50"/>
    </row>
    <row r="66" spans="4:5">
      <c r="D66" s="9" t="s">
        <v>23</v>
      </c>
      <c r="E66" s="49">
        <f>SUM(E8:E10,E12:E23,E25:E26,E5:E6,E2:E3)</f>
        <v>0</v>
      </c>
    </row>
    <row r="67" spans="4:5">
      <c r="E67" s="50"/>
    </row>
    <row r="68" spans="4:5">
      <c r="D68" s="59" t="s">
        <v>24</v>
      </c>
      <c r="E68" s="49">
        <f>SUM(E43,E41,E35:E37,E27:E32,E7)</f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 Financial Sheet</vt:lpstr>
      <vt:lpstr>Public Education and Outreach</vt:lpstr>
      <vt:lpstr>Public Participation</vt:lpstr>
      <vt:lpstr>IDDE</vt:lpstr>
      <vt:lpstr>Construction Site Control</vt:lpstr>
      <vt:lpstr>Post Construction Site Control</vt:lpstr>
      <vt:lpstr>Good Housekeeping</vt:lpstr>
      <vt:lpstr>Miscellaneous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Eric</cp:lastModifiedBy>
  <cp:revision/>
  <dcterms:created xsi:type="dcterms:W3CDTF">2014-12-03T21:02:53Z</dcterms:created>
  <dcterms:modified xsi:type="dcterms:W3CDTF">2014-12-17T19:43:26Z</dcterms:modified>
</cp:coreProperties>
</file>